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\Retailer USA\"/>
    </mc:Choice>
  </mc:AlternateContent>
  <xr:revisionPtr revIDLastSave="0" documentId="13_ncr:1_{ED8C5F04-06C2-4E19-A61D-C8C112595724}" xr6:coauthVersionLast="45" xr6:coauthVersionMax="45" xr10:uidLastSave="{00000000-0000-0000-0000-000000000000}"/>
  <bookViews>
    <workbookView xWindow="28680" yWindow="-120" windowWidth="21840" windowHeight="13140" tabRatio="779" xr2:uid="{00000000-000D-0000-FFFF-FFFF00000000}"/>
  </bookViews>
  <sheets>
    <sheet name="Available COUNTRY BOOTS" sheetId="10" r:id="rId1"/>
    <sheet name="Breeches" sheetId="3" r:id="rId2"/>
    <sheet name="COATS" sheetId="4" r:id="rId3"/>
    <sheet name="SHIRTS &amp; TOPS" sheetId="5" r:id="rId4"/>
    <sheet name="ACCESSORIES" sheetId="6" r:id="rId5"/>
    <sheet name="CHAPS" sheetId="7" r:id="rId6"/>
    <sheet name="DONATELLO FIELD" sheetId="8" r:id="rId7"/>
    <sheet name="DONATELLO DRESS" sheetId="12" r:id="rId8"/>
    <sheet name="MEDICI FIELD" sheetId="9" r:id="rId9"/>
    <sheet name="MEDICI DRESS" sheetId="13" r:id="rId10"/>
    <sheet name="VASARI FIELD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" i="10" l="1"/>
  <c r="Y6" i="10" s="1"/>
  <c r="X7" i="10"/>
  <c r="Y7" i="10" s="1"/>
  <c r="X8" i="10"/>
  <c r="Y8" i="10" s="1"/>
  <c r="X9" i="10"/>
  <c r="Y9" i="10" s="1"/>
  <c r="X10" i="10"/>
  <c r="Y10" i="10" s="1"/>
  <c r="X11" i="10"/>
  <c r="Y11" i="10"/>
  <c r="X12" i="10"/>
  <c r="Y12" i="10" s="1"/>
  <c r="X13" i="10"/>
  <c r="Y13" i="10" s="1"/>
  <c r="X14" i="10"/>
  <c r="Y14" i="10" s="1"/>
  <c r="R19" i="10" l="1"/>
  <c r="S19" i="10" s="1"/>
  <c r="AB37" i="13" l="1"/>
  <c r="AC37" i="13" s="1"/>
  <c r="AB36" i="13"/>
  <c r="AC36" i="13" s="1"/>
  <c r="AB35" i="13"/>
  <c r="AC35" i="13" s="1"/>
  <c r="AB34" i="13"/>
  <c r="AC34" i="13" s="1"/>
  <c r="AB30" i="13"/>
  <c r="AC30" i="13" s="1"/>
  <c r="AB29" i="13"/>
  <c r="AC29" i="13" s="1"/>
  <c r="AB28" i="13"/>
  <c r="AC28" i="13" s="1"/>
  <c r="AB27" i="13"/>
  <c r="AC27" i="13" s="1"/>
  <c r="AB26" i="13"/>
  <c r="AC26" i="13" s="1"/>
  <c r="AB25" i="13"/>
  <c r="AC25" i="13" s="1"/>
  <c r="AB24" i="13"/>
  <c r="AC24" i="13" s="1"/>
  <c r="AB23" i="13"/>
  <c r="AC23" i="13" s="1"/>
  <c r="AB22" i="13"/>
  <c r="AC22" i="13" s="1"/>
  <c r="AB21" i="13"/>
  <c r="AC21" i="13" s="1"/>
  <c r="AB18" i="13"/>
  <c r="AC18" i="13" s="1"/>
  <c r="AB17" i="13"/>
  <c r="AC17" i="13" s="1"/>
  <c r="AB16" i="13"/>
  <c r="AC16" i="13" s="1"/>
  <c r="AB15" i="13"/>
  <c r="AC15" i="13" s="1"/>
  <c r="AB14" i="13"/>
  <c r="AC14" i="13" s="1"/>
  <c r="AB13" i="13"/>
  <c r="AC13" i="13" s="1"/>
  <c r="AB12" i="13"/>
  <c r="AC12" i="13" s="1"/>
  <c r="AB11" i="13"/>
  <c r="AC11" i="13" s="1"/>
  <c r="AB10" i="13"/>
  <c r="AC10" i="13" s="1"/>
  <c r="AB9" i="13"/>
  <c r="AC9" i="13" s="1"/>
  <c r="AC39" i="13" s="1"/>
  <c r="AC45" i="12"/>
  <c r="AD45" i="12" s="1"/>
  <c r="AC44" i="12"/>
  <c r="AD44" i="12" s="1"/>
  <c r="AC43" i="12"/>
  <c r="AD43" i="12" s="1"/>
  <c r="AC42" i="12"/>
  <c r="AD42" i="12" s="1"/>
  <c r="AC41" i="12"/>
  <c r="AD41" i="12" s="1"/>
  <c r="AC37" i="12"/>
  <c r="AD37" i="12" s="1"/>
  <c r="AC36" i="12"/>
  <c r="AD36" i="12" s="1"/>
  <c r="AC35" i="12"/>
  <c r="AD35" i="12" s="1"/>
  <c r="AC34" i="12"/>
  <c r="AD34" i="12" s="1"/>
  <c r="AC33" i="12"/>
  <c r="AD33" i="12" s="1"/>
  <c r="AC32" i="12"/>
  <c r="AD32" i="12" s="1"/>
  <c r="AC31" i="12"/>
  <c r="AD31" i="12" s="1"/>
  <c r="AC30" i="12"/>
  <c r="AD30" i="12" s="1"/>
  <c r="AC29" i="12"/>
  <c r="AD29" i="12" s="1"/>
  <c r="AC26" i="12"/>
  <c r="AD26" i="12" s="1"/>
  <c r="AC25" i="12"/>
  <c r="AD25" i="12" s="1"/>
  <c r="AC24" i="12"/>
  <c r="AD24" i="12" s="1"/>
  <c r="AC23" i="12"/>
  <c r="AD23" i="12" s="1"/>
  <c r="AC22" i="12"/>
  <c r="AD22" i="12" s="1"/>
  <c r="AC21" i="12"/>
  <c r="AD21" i="12" s="1"/>
  <c r="AC20" i="12"/>
  <c r="AD20" i="12" s="1"/>
  <c r="AC19" i="12"/>
  <c r="AD19" i="12" s="1"/>
  <c r="AC18" i="12"/>
  <c r="AD18" i="12" s="1"/>
  <c r="AC17" i="12"/>
  <c r="AD17" i="12" s="1"/>
  <c r="AC14" i="12"/>
  <c r="AD14" i="12" s="1"/>
  <c r="AC13" i="12"/>
  <c r="AD13" i="12" s="1"/>
  <c r="AC12" i="12"/>
  <c r="AD12" i="12" s="1"/>
  <c r="AC11" i="12"/>
  <c r="AD11" i="12" s="1"/>
  <c r="AC10" i="12"/>
  <c r="AD10" i="12" s="1"/>
  <c r="AC9" i="12"/>
  <c r="AD9" i="12" s="1"/>
  <c r="AB39" i="13" l="1"/>
  <c r="AD47" i="12"/>
  <c r="AC47" i="12"/>
  <c r="Q38" i="4"/>
  <c r="Q37" i="4"/>
  <c r="M25" i="5" l="1"/>
  <c r="N25" i="5"/>
  <c r="M24" i="5"/>
  <c r="N24" i="5" s="1"/>
  <c r="P34" i="6" l="1"/>
  <c r="Q34" i="6" s="1"/>
  <c r="R30" i="10"/>
  <c r="S30" i="10" s="1"/>
  <c r="AB9" i="11"/>
  <c r="AC9" i="11" s="1"/>
  <c r="AB10" i="11"/>
  <c r="AC10" i="11"/>
  <c r="AB11" i="11"/>
  <c r="AC11" i="11" s="1"/>
  <c r="AB12" i="11"/>
  <c r="AC12" i="11"/>
  <c r="AB13" i="11"/>
  <c r="AC13" i="11" s="1"/>
  <c r="AB14" i="11"/>
  <c r="AC14" i="11" s="1"/>
  <c r="AB15" i="11"/>
  <c r="AC15" i="11"/>
  <c r="AB16" i="11"/>
  <c r="AC16" i="11" s="1"/>
  <c r="AB17" i="11"/>
  <c r="AC17" i="11" s="1"/>
  <c r="AB18" i="11"/>
  <c r="AC18" i="11" s="1"/>
  <c r="AB21" i="11"/>
  <c r="AC21" i="11" s="1"/>
  <c r="AB22" i="11"/>
  <c r="AC22" i="11" s="1"/>
  <c r="AB23" i="11"/>
  <c r="AC23" i="11" s="1"/>
  <c r="AB24" i="11"/>
  <c r="AC24" i="11" s="1"/>
  <c r="AB25" i="11"/>
  <c r="AC25" i="11"/>
  <c r="AB26" i="11"/>
  <c r="AC26" i="11" s="1"/>
  <c r="AB27" i="11"/>
  <c r="AC27" i="11" s="1"/>
  <c r="AB28" i="11"/>
  <c r="AC28" i="11" s="1"/>
  <c r="AB29" i="11"/>
  <c r="AC29" i="11" s="1"/>
  <c r="AB30" i="11"/>
  <c r="AC30" i="11" s="1"/>
  <c r="AB34" i="11"/>
  <c r="AC34" i="11" s="1"/>
  <c r="AB35" i="11"/>
  <c r="AC35" i="11" s="1"/>
  <c r="AB36" i="11"/>
  <c r="AC36" i="11"/>
  <c r="AB37" i="11"/>
  <c r="AC37" i="11" s="1"/>
  <c r="P30" i="6"/>
  <c r="Q30" i="6" s="1"/>
  <c r="M7" i="5"/>
  <c r="N7" i="5" s="1"/>
  <c r="Q25" i="4"/>
  <c r="R25" i="4" s="1"/>
  <c r="Q24" i="4"/>
  <c r="R24" i="4"/>
  <c r="Q23" i="4"/>
  <c r="R23" i="4" s="1"/>
  <c r="Q21" i="4"/>
  <c r="R21" i="4" s="1"/>
  <c r="Q22" i="4"/>
  <c r="R22" i="4" s="1"/>
  <c r="Q20" i="4"/>
  <c r="R20" i="4"/>
  <c r="Q31" i="4"/>
  <c r="R31" i="4" s="1"/>
  <c r="Q30" i="4"/>
  <c r="R30" i="4" s="1"/>
  <c r="R36" i="10"/>
  <c r="S36" i="10" s="1"/>
  <c r="R35" i="10"/>
  <c r="S35" i="10"/>
  <c r="R32" i="10"/>
  <c r="S32" i="10" s="1"/>
  <c r="R31" i="10"/>
  <c r="S31" i="10" s="1"/>
  <c r="R29" i="10"/>
  <c r="S29" i="10" s="1"/>
  <c r="R25" i="10"/>
  <c r="S25" i="10" s="1"/>
  <c r="R24" i="10"/>
  <c r="S24" i="10" s="1"/>
  <c r="R23" i="10"/>
  <c r="S23" i="10" s="1"/>
  <c r="R22" i="10"/>
  <c r="S22" i="10" s="1"/>
  <c r="R21" i="10"/>
  <c r="S21" i="10" s="1"/>
  <c r="R20" i="10"/>
  <c r="S20" i="10" s="1"/>
  <c r="R18" i="10"/>
  <c r="S18" i="10" s="1"/>
  <c r="AB37" i="9"/>
  <c r="AC37" i="9" s="1"/>
  <c r="AB36" i="9"/>
  <c r="AC36" i="9" s="1"/>
  <c r="AB35" i="9"/>
  <c r="AC35" i="9"/>
  <c r="AB34" i="9"/>
  <c r="AC34" i="9" s="1"/>
  <c r="AB30" i="9"/>
  <c r="AC30" i="9" s="1"/>
  <c r="AB29" i="9"/>
  <c r="AC29" i="9" s="1"/>
  <c r="AB28" i="9"/>
  <c r="AC28" i="9"/>
  <c r="AB27" i="9"/>
  <c r="AC27" i="9" s="1"/>
  <c r="AB26" i="9"/>
  <c r="AC26" i="9" s="1"/>
  <c r="AB25" i="9"/>
  <c r="AC25" i="9" s="1"/>
  <c r="AB24" i="9"/>
  <c r="AC24" i="9"/>
  <c r="AB23" i="9"/>
  <c r="AC23" i="9" s="1"/>
  <c r="AB22" i="9"/>
  <c r="AC22" i="9" s="1"/>
  <c r="AB21" i="9"/>
  <c r="AC21" i="9" s="1"/>
  <c r="AB18" i="9"/>
  <c r="AC18" i="9"/>
  <c r="AB17" i="9"/>
  <c r="AC17" i="9" s="1"/>
  <c r="AB16" i="9"/>
  <c r="AC16" i="9"/>
  <c r="AB15" i="9"/>
  <c r="AC15" i="9" s="1"/>
  <c r="AB14" i="9"/>
  <c r="AC14" i="9" s="1"/>
  <c r="AB13" i="9"/>
  <c r="AC13" i="9" s="1"/>
  <c r="AB12" i="9"/>
  <c r="AC12" i="9" s="1"/>
  <c r="AB11" i="9"/>
  <c r="AC11" i="9" s="1"/>
  <c r="AB10" i="9"/>
  <c r="AC10" i="9" s="1"/>
  <c r="AB9" i="9"/>
  <c r="AB39" i="9" s="1"/>
  <c r="M31" i="5"/>
  <c r="N31" i="5" s="1"/>
  <c r="M32" i="5"/>
  <c r="N32" i="5" s="1"/>
  <c r="AC45" i="8"/>
  <c r="AD45" i="8" s="1"/>
  <c r="AC44" i="8"/>
  <c r="AD44" i="8" s="1"/>
  <c r="AC43" i="8"/>
  <c r="AD43" i="8"/>
  <c r="AC42" i="8"/>
  <c r="AD42" i="8" s="1"/>
  <c r="AC41" i="8"/>
  <c r="AD41" i="8" s="1"/>
  <c r="AC37" i="8"/>
  <c r="AD37" i="8" s="1"/>
  <c r="AC36" i="8"/>
  <c r="AD36" i="8" s="1"/>
  <c r="AC35" i="8"/>
  <c r="AD35" i="8" s="1"/>
  <c r="AC34" i="8"/>
  <c r="AD34" i="8" s="1"/>
  <c r="AC33" i="8"/>
  <c r="AD33" i="8" s="1"/>
  <c r="AC32" i="8"/>
  <c r="AD32" i="8"/>
  <c r="AC31" i="8"/>
  <c r="AD31" i="8" s="1"/>
  <c r="AC30" i="8"/>
  <c r="AD30" i="8" s="1"/>
  <c r="AC29" i="8"/>
  <c r="AD29" i="8" s="1"/>
  <c r="AC26" i="8"/>
  <c r="AD26" i="8" s="1"/>
  <c r="AC25" i="8"/>
  <c r="AD25" i="8" s="1"/>
  <c r="AC24" i="8"/>
  <c r="AD24" i="8" s="1"/>
  <c r="AC23" i="8"/>
  <c r="AD23" i="8" s="1"/>
  <c r="AC22" i="8"/>
  <c r="AD22" i="8" s="1"/>
  <c r="AC21" i="8"/>
  <c r="AD21" i="8" s="1"/>
  <c r="AC20" i="8"/>
  <c r="AD20" i="8" s="1"/>
  <c r="AC19" i="8"/>
  <c r="AD19" i="8" s="1"/>
  <c r="AC18" i="8"/>
  <c r="AD18" i="8"/>
  <c r="AC17" i="8"/>
  <c r="AD17" i="8" s="1"/>
  <c r="AC14" i="8"/>
  <c r="AD14" i="8" s="1"/>
  <c r="AC13" i="8"/>
  <c r="AD13" i="8" s="1"/>
  <c r="AC12" i="8"/>
  <c r="AD12" i="8"/>
  <c r="AC11" i="8"/>
  <c r="AD11" i="8" s="1"/>
  <c r="AC10" i="8"/>
  <c r="AD10" i="8" s="1"/>
  <c r="AC9" i="8"/>
  <c r="AD9" i="8" s="1"/>
  <c r="P7" i="6"/>
  <c r="Q7" i="6" s="1"/>
  <c r="P8" i="6"/>
  <c r="Q8" i="6"/>
  <c r="P9" i="6"/>
  <c r="Q9" i="6" s="1"/>
  <c r="P11" i="6"/>
  <c r="Q11" i="6" s="1"/>
  <c r="P14" i="6"/>
  <c r="Q14" i="6" s="1"/>
  <c r="P15" i="6"/>
  <c r="Q15" i="6" s="1"/>
  <c r="P16" i="6"/>
  <c r="Q16" i="6" s="1"/>
  <c r="P17" i="6"/>
  <c r="Q17" i="6" s="1"/>
  <c r="P18" i="6"/>
  <c r="Q18" i="6" s="1"/>
  <c r="P19" i="6"/>
  <c r="Q19" i="6"/>
  <c r="P20" i="6"/>
  <c r="Q20" i="6" s="1"/>
  <c r="P21" i="6"/>
  <c r="Q21" i="6"/>
  <c r="P22" i="6"/>
  <c r="Q22" i="6" s="1"/>
  <c r="P23" i="6"/>
  <c r="Q23" i="6" s="1"/>
  <c r="P26" i="6"/>
  <c r="Q26" i="6" s="1"/>
  <c r="P27" i="6"/>
  <c r="Q27" i="6" s="1"/>
  <c r="P31" i="6"/>
  <c r="Q31" i="6" s="1"/>
  <c r="P29" i="6"/>
  <c r="Q29" i="6"/>
  <c r="P32" i="6"/>
  <c r="Q32" i="6" s="1"/>
  <c r="P33" i="6"/>
  <c r="Q33" i="6" s="1"/>
  <c r="P35" i="6"/>
  <c r="Q35" i="6" s="1"/>
  <c r="P38" i="6"/>
  <c r="Q38" i="6" s="1"/>
  <c r="P39" i="6"/>
  <c r="Q39" i="6" s="1"/>
  <c r="P40" i="6"/>
  <c r="Q40" i="6"/>
  <c r="P42" i="6"/>
  <c r="Q42" i="6" s="1"/>
  <c r="P43" i="6"/>
  <c r="Q43" i="6" s="1"/>
  <c r="P45" i="6"/>
  <c r="Q45" i="6" s="1"/>
  <c r="P46" i="6"/>
  <c r="Q46" i="6"/>
  <c r="P47" i="6"/>
  <c r="Q47" i="6" s="1"/>
  <c r="P48" i="6"/>
  <c r="Q48" i="6" s="1"/>
  <c r="P49" i="6"/>
  <c r="Q49" i="6" s="1"/>
  <c r="P51" i="6"/>
  <c r="Q51" i="6"/>
  <c r="P52" i="6"/>
  <c r="Q52" i="6" s="1"/>
  <c r="P53" i="6"/>
  <c r="Q53" i="6" s="1"/>
  <c r="P54" i="6"/>
  <c r="Q54" i="6" s="1"/>
  <c r="P6" i="6"/>
  <c r="Q6" i="6"/>
  <c r="P41" i="6"/>
  <c r="Q41" i="6" s="1"/>
  <c r="P28" i="6"/>
  <c r="Q28" i="6" s="1"/>
  <c r="P10" i="6"/>
  <c r="Q10" i="6"/>
  <c r="C38" i="7"/>
  <c r="C39" i="7" s="1"/>
  <c r="D38" i="7"/>
  <c r="D39" i="7" s="1"/>
  <c r="E38" i="7"/>
  <c r="E39" i="7" s="1"/>
  <c r="F38" i="7"/>
  <c r="F39" i="7" s="1"/>
  <c r="G38" i="7"/>
  <c r="G39" i="7" s="1"/>
  <c r="H38" i="7"/>
  <c r="H39" i="7"/>
  <c r="B38" i="7"/>
  <c r="M50" i="5"/>
  <c r="N50" i="5"/>
  <c r="M51" i="5"/>
  <c r="N51" i="5" s="1"/>
  <c r="M52" i="5"/>
  <c r="M49" i="5"/>
  <c r="N49" i="5"/>
  <c r="M44" i="5"/>
  <c r="N44" i="5" s="1"/>
  <c r="M45" i="5"/>
  <c r="N45" i="5"/>
  <c r="M46" i="5"/>
  <c r="M43" i="5"/>
  <c r="N43" i="5" s="1"/>
  <c r="M37" i="5"/>
  <c r="N37" i="5" s="1"/>
  <c r="M38" i="5"/>
  <c r="N38" i="5" s="1"/>
  <c r="M39" i="5"/>
  <c r="N39" i="5" s="1"/>
  <c r="M40" i="5"/>
  <c r="N40" i="5" s="1"/>
  <c r="M36" i="5"/>
  <c r="N36" i="5" s="1"/>
  <c r="M29" i="5"/>
  <c r="N29" i="5" s="1"/>
  <c r="M30" i="5"/>
  <c r="N30" i="5" s="1"/>
  <c r="M33" i="5"/>
  <c r="N33" i="5" s="1"/>
  <c r="M28" i="5"/>
  <c r="N28" i="5" s="1"/>
  <c r="M22" i="5"/>
  <c r="N22" i="5" s="1"/>
  <c r="M19" i="5"/>
  <c r="M18" i="5"/>
  <c r="N18" i="5" s="1"/>
  <c r="M14" i="5"/>
  <c r="N14" i="5" s="1"/>
  <c r="M15" i="5"/>
  <c r="M13" i="5"/>
  <c r="N13" i="5" s="1"/>
  <c r="M10" i="5"/>
  <c r="N10" i="5" s="1"/>
  <c r="M6" i="5"/>
  <c r="N6" i="5" s="1"/>
  <c r="Q41" i="4"/>
  <c r="R41" i="4" s="1"/>
  <c r="R38" i="4"/>
  <c r="R37" i="4"/>
  <c r="Q34" i="4"/>
  <c r="R34" i="4" s="1"/>
  <c r="Q29" i="4"/>
  <c r="R29" i="4" s="1"/>
  <c r="Q28" i="4"/>
  <c r="R28" i="4" s="1"/>
  <c r="Q18" i="4"/>
  <c r="R18" i="4" s="1"/>
  <c r="Q17" i="4"/>
  <c r="R17" i="4" s="1"/>
  <c r="Q14" i="4"/>
  <c r="R14" i="4" s="1"/>
  <c r="Q13" i="4"/>
  <c r="R13" i="4" s="1"/>
  <c r="Q9" i="4"/>
  <c r="R9" i="4" s="1"/>
  <c r="Q10" i="4"/>
  <c r="R10" i="4" s="1"/>
  <c r="Q11" i="4"/>
  <c r="R11" i="4" s="1"/>
  <c r="Q8" i="4"/>
  <c r="R8" i="4"/>
  <c r="N15" i="5"/>
  <c r="N19" i="5"/>
  <c r="N46" i="5"/>
  <c r="N52" i="5"/>
  <c r="R37" i="10" l="1"/>
  <c r="N54" i="5"/>
  <c r="AC47" i="8"/>
  <c r="S37" i="10"/>
  <c r="AB39" i="11"/>
  <c r="Q43" i="4"/>
  <c r="R43" i="4"/>
  <c r="M54" i="5"/>
  <c r="AD47" i="8"/>
  <c r="AC39" i="11"/>
  <c r="B39" i="7"/>
  <c r="I41" i="7" s="1"/>
  <c r="I40" i="7"/>
  <c r="P56" i="6"/>
  <c r="Q56" i="6"/>
  <c r="AC9" i="9"/>
  <c r="AC39" i="9" s="1"/>
</calcChain>
</file>

<file path=xl/sharedStrings.xml><?xml version="1.0" encoding="utf-8"?>
<sst xmlns="http://schemas.openxmlformats.org/spreadsheetml/2006/main" count="1196" uniqueCount="277">
  <si>
    <t>Black</t>
  </si>
  <si>
    <t>Navy</t>
  </si>
  <si>
    <t>Charcoal</t>
  </si>
  <si>
    <t>24R</t>
  </si>
  <si>
    <t>26R</t>
  </si>
  <si>
    <t>28R</t>
  </si>
  <si>
    <t>30R</t>
  </si>
  <si>
    <t>32R</t>
  </si>
  <si>
    <t>34R</t>
  </si>
  <si>
    <t>Cost</t>
  </si>
  <si>
    <t>MAP</t>
  </si>
  <si>
    <t xml:space="preserve"> Units</t>
  </si>
  <si>
    <t>XS</t>
  </si>
  <si>
    <t>S</t>
  </si>
  <si>
    <t>M</t>
  </si>
  <si>
    <t>L</t>
  </si>
  <si>
    <t>XL</t>
  </si>
  <si>
    <t>NAVY</t>
  </si>
  <si>
    <t>Customer:</t>
  </si>
  <si>
    <t>37 R</t>
  </si>
  <si>
    <t>37 W</t>
  </si>
  <si>
    <t>38 R</t>
  </si>
  <si>
    <t>39 R</t>
  </si>
  <si>
    <t>39 W</t>
  </si>
  <si>
    <t>40 W</t>
  </si>
  <si>
    <t>41 R</t>
  </si>
  <si>
    <t>42 R</t>
  </si>
  <si>
    <t>42 W</t>
  </si>
  <si>
    <t>38 W</t>
  </si>
  <si>
    <t>40 R</t>
  </si>
  <si>
    <t>LIFFEY PULL ON</t>
  </si>
  <si>
    <t xml:space="preserve">SPIRIT PULL ON </t>
  </si>
  <si>
    <t>Stort Boots</t>
  </si>
  <si>
    <t>CHARCOAL</t>
  </si>
  <si>
    <t>DENIM</t>
  </si>
  <si>
    <t>VIOLET</t>
  </si>
  <si>
    <t>Allegro X Compression Tight</t>
  </si>
  <si>
    <t>BREECHES / TIGHTS</t>
  </si>
  <si>
    <t>BREECHES</t>
  </si>
  <si>
    <t>Tan</t>
  </si>
  <si>
    <t>Solo Extreme KP</t>
  </si>
  <si>
    <t>White</t>
  </si>
  <si>
    <t>Indigo Blue</t>
  </si>
  <si>
    <t>Slate Grey</t>
  </si>
  <si>
    <t>Solo Volte II FS</t>
  </si>
  <si>
    <t>Rosa II KP</t>
  </si>
  <si>
    <t>Warm Grey</t>
  </si>
  <si>
    <t>Nebula Blue</t>
  </si>
  <si>
    <t>Nero II KP</t>
  </si>
  <si>
    <t>Grey</t>
  </si>
  <si>
    <t>Vintage Indigo</t>
  </si>
  <si>
    <t>S/S 2020</t>
  </si>
  <si>
    <t>Taupe</t>
  </si>
  <si>
    <t>Nero II FS</t>
  </si>
  <si>
    <t>GENTS BREECHES</t>
  </si>
  <si>
    <t>34L</t>
  </si>
  <si>
    <t>36L</t>
  </si>
  <si>
    <t>38L</t>
  </si>
  <si>
    <t>Solo Mens Verde</t>
  </si>
  <si>
    <t xml:space="preserve">TIGHTS </t>
  </si>
  <si>
    <t>Allegro Compression Tight</t>
  </si>
  <si>
    <t>A/W 2019</t>
  </si>
  <si>
    <t>Tempo Compression breech</t>
  </si>
  <si>
    <t>Allegro Air Tights</t>
  </si>
  <si>
    <t>BLACK</t>
  </si>
  <si>
    <t>TAUPE</t>
  </si>
  <si>
    <t>Tempo Air Breeches</t>
  </si>
  <si>
    <t>GRAPHITE</t>
  </si>
  <si>
    <t>STEEL BLUE</t>
  </si>
  <si>
    <t>A/W 2020</t>
  </si>
  <si>
    <t>Solo Vision</t>
  </si>
  <si>
    <t>CORE</t>
  </si>
  <si>
    <t>Burgundy</t>
  </si>
  <si>
    <t>black</t>
  </si>
  <si>
    <t>Solo Honour</t>
  </si>
  <si>
    <t>Solo Airlite</t>
  </si>
  <si>
    <t>Solo Dressage Tails</t>
  </si>
  <si>
    <t xml:space="preserve">Solo Gents Sport </t>
  </si>
  <si>
    <t>Symphony Style</t>
  </si>
  <si>
    <t>10+</t>
  </si>
  <si>
    <t>12+</t>
  </si>
  <si>
    <t>14+</t>
  </si>
  <si>
    <t>Symphony Style Jnr</t>
  </si>
  <si>
    <t>£</t>
  </si>
  <si>
    <t>UK</t>
  </si>
  <si>
    <t>Date:</t>
  </si>
  <si>
    <t xml:space="preserve">AGE </t>
  </si>
  <si>
    <t>Total</t>
  </si>
  <si>
    <t>Style Name</t>
  </si>
  <si>
    <t>Colour</t>
  </si>
  <si>
    <t>RRP</t>
  </si>
  <si>
    <t>Lunar Grey</t>
  </si>
  <si>
    <t>SEASONAL</t>
  </si>
  <si>
    <t>Symphony Paris</t>
  </si>
  <si>
    <t>White Angel</t>
  </si>
  <si>
    <t>Purple Haze</t>
  </si>
  <si>
    <t>Symphony Paris JNR</t>
  </si>
  <si>
    <t>Tredstep Napoli</t>
  </si>
  <si>
    <t>Ladies Performance Polo</t>
  </si>
  <si>
    <t>Vallarta Blue</t>
  </si>
  <si>
    <t>Peacoat Navy</t>
  </si>
  <si>
    <t>Dessert taupe</t>
  </si>
  <si>
    <t>Barbury</t>
  </si>
  <si>
    <t>Sun Chic 50</t>
  </si>
  <si>
    <t>Glory</t>
  </si>
  <si>
    <t>Messa Rose</t>
  </si>
  <si>
    <t>Carmine Rose</t>
  </si>
  <si>
    <t>Rhubarb</t>
  </si>
  <si>
    <t>Steel Grey</t>
  </si>
  <si>
    <t>Dove Grey</t>
  </si>
  <si>
    <t>Twlight blue</t>
  </si>
  <si>
    <t>TOTAL</t>
  </si>
  <si>
    <t>Curve Belt</t>
  </si>
  <si>
    <t>Blk/Blk</t>
  </si>
  <si>
    <t>Blk/Classic blue</t>
  </si>
  <si>
    <t>Havana/chestnut</t>
  </si>
  <si>
    <t>Havana/Pink</t>
  </si>
  <si>
    <t>Chestnut/havana</t>
  </si>
  <si>
    <t>Havana/Hunter green</t>
  </si>
  <si>
    <t>Gloves</t>
  </si>
  <si>
    <t>DRESSAGE PRO</t>
  </si>
  <si>
    <t>SHOW JUMP PRO</t>
  </si>
  <si>
    <t>EVENTER</t>
  </si>
  <si>
    <t>SHOW HUNTER</t>
  </si>
  <si>
    <t>SUMMER COOL</t>
  </si>
  <si>
    <t>WINTER SILK</t>
  </si>
  <si>
    <t>Socks</t>
  </si>
  <si>
    <t>36-40</t>
  </si>
  <si>
    <t xml:space="preserve">PURE AIR COOL </t>
  </si>
  <si>
    <t>CLASSIC BLUE</t>
  </si>
  <si>
    <t>SOLO PRO</t>
  </si>
  <si>
    <t>GREY</t>
  </si>
  <si>
    <t>PINK</t>
  </si>
  <si>
    <t>SIZES</t>
  </si>
  <si>
    <t xml:space="preserve">ORIGINAL </t>
  </si>
  <si>
    <t>LIBERTY</t>
  </si>
  <si>
    <t>DELUXE</t>
  </si>
  <si>
    <t xml:space="preserve">MEDICI AIR </t>
  </si>
  <si>
    <t>SIDE ZIP</t>
  </si>
  <si>
    <t>BROWN</t>
  </si>
  <si>
    <t xml:space="preserve">BLACK </t>
  </si>
  <si>
    <t xml:space="preserve">BROWN </t>
  </si>
  <si>
    <t>12/15</t>
  </si>
  <si>
    <t>12/16</t>
  </si>
  <si>
    <t>12/17</t>
  </si>
  <si>
    <t>12/18</t>
  </si>
  <si>
    <t>13/15</t>
  </si>
  <si>
    <t>13/16</t>
  </si>
  <si>
    <t>13/17</t>
  </si>
  <si>
    <t>13/18</t>
  </si>
  <si>
    <t>14/15</t>
  </si>
  <si>
    <t>14/16</t>
  </si>
  <si>
    <t>14/17</t>
  </si>
  <si>
    <t>14/18</t>
  </si>
  <si>
    <t>14/19</t>
  </si>
  <si>
    <t>15/15</t>
  </si>
  <si>
    <t>15/16</t>
  </si>
  <si>
    <t>15/17</t>
  </si>
  <si>
    <t>15/18</t>
  </si>
  <si>
    <t>15/19</t>
  </si>
  <si>
    <t>16/15</t>
  </si>
  <si>
    <t>16/16</t>
  </si>
  <si>
    <t>16/17</t>
  </si>
  <si>
    <t>16/18</t>
  </si>
  <si>
    <t>16/19</t>
  </si>
  <si>
    <t>17/16</t>
  </si>
  <si>
    <t>17/17</t>
  </si>
  <si>
    <t>17/18</t>
  </si>
  <si>
    <t>17/19</t>
  </si>
  <si>
    <t>COST</t>
  </si>
  <si>
    <t>UNITS</t>
  </si>
  <si>
    <t>VALUE</t>
  </si>
  <si>
    <t>TOTAL UNITS</t>
  </si>
  <si>
    <t>SHIRTS &amp; TOPS</t>
  </si>
  <si>
    <t>ACCESSORIES</t>
  </si>
  <si>
    <t>Blk / Tan</t>
  </si>
  <si>
    <t>Blk / Green</t>
  </si>
  <si>
    <t>Blk / pink</t>
  </si>
  <si>
    <t xml:space="preserve">Blk / Violet </t>
  </si>
  <si>
    <t>Chestnut / Tan</t>
  </si>
  <si>
    <t>Havana / Tan</t>
  </si>
  <si>
    <t>Havana / Green</t>
  </si>
  <si>
    <t>Havana / Pink</t>
  </si>
  <si>
    <t>Havana / Violet</t>
  </si>
  <si>
    <t>41-45</t>
  </si>
  <si>
    <t xml:space="preserve">DARK BROWN </t>
  </si>
  <si>
    <t>WHITE</t>
  </si>
  <si>
    <t>WINTER MERINO</t>
  </si>
  <si>
    <t>POLAR H20</t>
  </si>
  <si>
    <t xml:space="preserve">6 PACK </t>
  </si>
  <si>
    <t>CHAPS</t>
  </si>
  <si>
    <t>CUSTOMER</t>
  </si>
  <si>
    <t>DATE</t>
  </si>
  <si>
    <t>Address:</t>
  </si>
  <si>
    <t>Units</t>
  </si>
  <si>
    <t xml:space="preserve"> DONATELLO SQ II ( SIZES IN INCHES )</t>
  </si>
  <si>
    <t>SHORT</t>
  </si>
  <si>
    <t>EU</t>
  </si>
  <si>
    <t>XX SLIM</t>
  </si>
  <si>
    <t>X SLIM</t>
  </si>
  <si>
    <t>SLIM</t>
  </si>
  <si>
    <t>REG</t>
  </si>
  <si>
    <t>REG +</t>
  </si>
  <si>
    <t>MED</t>
  </si>
  <si>
    <t>MED +</t>
  </si>
  <si>
    <t>FULL</t>
  </si>
  <si>
    <t>FULL +</t>
  </si>
  <si>
    <t>FULL ++</t>
  </si>
  <si>
    <t>HEIGHT</t>
  </si>
  <si>
    <t>REG HEIGHT</t>
  </si>
  <si>
    <t>TALL HEIGHT</t>
  </si>
  <si>
    <t>DONATELLO SQ II  JUNIOR</t>
  </si>
  <si>
    <t xml:space="preserve"> ORDER QUANTITIES</t>
  </si>
  <si>
    <t>2-2.5</t>
  </si>
  <si>
    <t>GRAND TOTAL</t>
  </si>
  <si>
    <t>Gents Performance Polo</t>
  </si>
  <si>
    <t>Shadow Grey</t>
  </si>
  <si>
    <t>Sport Top LS</t>
  </si>
  <si>
    <t>Flex / Stretch Belt</t>
  </si>
  <si>
    <t>BlK / Blue</t>
  </si>
  <si>
    <t xml:space="preserve"> MEDICI II ( SIZES IN INCHES )</t>
  </si>
  <si>
    <t>MEDICI</t>
  </si>
  <si>
    <t>DARK BROWN</t>
  </si>
  <si>
    <t>LIGHT BROWN</t>
  </si>
  <si>
    <t>MAHOGANY</t>
  </si>
  <si>
    <t>OAK</t>
  </si>
  <si>
    <t>SPIRIT SIDE ZIP</t>
  </si>
  <si>
    <t>SPIRIT FRONT ZIP</t>
  </si>
  <si>
    <t>SPIRIT LACE</t>
  </si>
  <si>
    <t xml:space="preserve">RIDING </t>
  </si>
  <si>
    <t>PADDOCK  BOOTS</t>
  </si>
  <si>
    <t>MEDICI II FRONT ZIP</t>
  </si>
  <si>
    <t>Brown</t>
  </si>
  <si>
    <t>MEDICI II LACE</t>
  </si>
  <si>
    <t>MEDICI II DOUBLE ZIP</t>
  </si>
  <si>
    <t>Giotto II FZ</t>
  </si>
  <si>
    <t>Giotto II lace</t>
  </si>
  <si>
    <t>COUNTRY &amp; PADDOCK</t>
  </si>
  <si>
    <t>TOTAL £</t>
  </si>
  <si>
    <t>Solo Pearl SS</t>
  </si>
  <si>
    <t>$</t>
  </si>
  <si>
    <t>USA</t>
  </si>
  <si>
    <t>Coats</t>
  </si>
  <si>
    <t>Solo Shadbelly</t>
  </si>
  <si>
    <t>Solo Show Time</t>
  </si>
  <si>
    <t>Hunter Green</t>
  </si>
  <si>
    <t>Solo Show Time Special</t>
  </si>
  <si>
    <t>Solo Milan</t>
  </si>
  <si>
    <t>Parisian Blue</t>
  </si>
  <si>
    <t>TRAINER PRO</t>
  </si>
  <si>
    <t>ARCTIC H20</t>
  </si>
  <si>
    <t>TOTAL VALUE $</t>
  </si>
  <si>
    <t>Winter Chic 2019</t>
  </si>
  <si>
    <t xml:space="preserve">Winter Chic 2019 </t>
  </si>
  <si>
    <t xml:space="preserve"> VASARI ( SIZES IN INCHES )</t>
  </si>
  <si>
    <t>VASARI</t>
  </si>
  <si>
    <t>00</t>
  </si>
  <si>
    <t>Solo Gents Comp Shirt</t>
  </si>
  <si>
    <t>DONATELLO III DRESS</t>
  </si>
  <si>
    <t>DONATELLO III FIELD</t>
  </si>
  <si>
    <t>MEDICI II FIELD</t>
  </si>
  <si>
    <t>MEDICI II DRESS</t>
  </si>
  <si>
    <t>VASARI FIELD</t>
  </si>
  <si>
    <t>Solo Hunter Pro KP</t>
  </si>
  <si>
    <t>Anthracite</t>
  </si>
  <si>
    <t>Carmine</t>
  </si>
  <si>
    <t>Dolphin</t>
  </si>
  <si>
    <t>Azura Blue</t>
  </si>
  <si>
    <t>Hunter Pro JUNIOR KP</t>
  </si>
  <si>
    <t>Autumn 2020 / Spring 2021</t>
  </si>
  <si>
    <t>37 PW</t>
  </si>
  <si>
    <t>38 PW</t>
  </si>
  <si>
    <t>39 PW</t>
  </si>
  <si>
    <t>40 PW</t>
  </si>
  <si>
    <t xml:space="preserve">41 W </t>
  </si>
  <si>
    <t>41 PW</t>
  </si>
  <si>
    <t>42 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</si>
</sst>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£-809]#,##0.00"/>
    <numFmt numFmtId="166" formatCode="0.0"/>
    <numFmt numFmtId="167" formatCode="#\ ?/4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72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indexed="55"/>
      <name val="Arial"/>
      <family val="2"/>
    </font>
    <font>
      <sz val="20"/>
      <color theme="1"/>
      <name val="Arial"/>
      <family val="2"/>
    </font>
    <font>
      <sz val="22"/>
      <color theme="1"/>
      <name val="Arial"/>
      <family val="2"/>
    </font>
    <font>
      <b/>
      <sz val="18"/>
      <color theme="0"/>
      <name val="Arial"/>
      <family val="2"/>
    </font>
    <font>
      <b/>
      <u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0"/>
      <color theme="1"/>
      <name val="Calibri (Body)"/>
    </font>
    <font>
      <sz val="8"/>
      <color theme="1"/>
      <name val="Calibri"/>
      <family val="2"/>
      <scheme val="minor"/>
    </font>
    <font>
      <sz val="26"/>
      <color theme="1"/>
      <name val="Calibri"/>
      <family val="2"/>
    </font>
    <font>
      <sz val="36"/>
      <color theme="1"/>
      <name val="Calibri (Body)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8">
    <xf numFmtId="0" fontId="0" fillId="0" borderId="0" xfId="0"/>
    <xf numFmtId="0" fontId="2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6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16" xfId="0" applyFont="1" applyBorder="1"/>
    <xf numFmtId="0" fontId="3" fillId="0" borderId="7" xfId="0" applyFont="1" applyBorder="1"/>
    <xf numFmtId="0" fontId="3" fillId="0" borderId="17" xfId="0" applyFont="1" applyBorder="1"/>
    <xf numFmtId="2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2" xfId="0" applyFont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7" fillId="0" borderId="19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1" xfId="0" applyFont="1" applyBorder="1"/>
    <xf numFmtId="0" fontId="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4" xfId="0" applyBorder="1"/>
    <xf numFmtId="0" fontId="12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18" fillId="0" borderId="1" xfId="1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8" fillId="0" borderId="0" xfId="1" applyFont="1" applyAlignment="1">
      <alignment vertical="center"/>
    </xf>
    <xf numFmtId="0" fontId="15" fillId="0" borderId="0" xfId="0" applyFont="1" applyAlignment="1"/>
    <xf numFmtId="0" fontId="2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2" fillId="0" borderId="0" xfId="0" applyFont="1" applyBorder="1"/>
    <xf numFmtId="0" fontId="21" fillId="0" borderId="0" xfId="0" applyFont="1" applyAlignment="1">
      <alignment horizontal="center"/>
    </xf>
    <xf numFmtId="0" fontId="12" fillId="0" borderId="1" xfId="0" applyFont="1" applyBorder="1"/>
    <xf numFmtId="0" fontId="12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12" fillId="0" borderId="32" xfId="0" applyNumberFormat="1" applyFont="1" applyBorder="1" applyAlignment="1">
      <alignment horizontal="center"/>
    </xf>
    <xf numFmtId="0" fontId="20" fillId="0" borderId="1" xfId="0" quotePrefix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12" fillId="0" borderId="0" xfId="0" quotePrefix="1" applyFont="1" applyAlignment="1">
      <alignment horizontal="left"/>
    </xf>
    <xf numFmtId="0" fontId="1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" fontId="19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2" fillId="0" borderId="32" xfId="0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0" fillId="0" borderId="0" xfId="0" applyNumberFormat="1"/>
    <xf numFmtId="4" fontId="19" fillId="0" borderId="1" xfId="1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2" fontId="0" fillId="0" borderId="4" xfId="0" applyNumberFormat="1" applyBorder="1"/>
    <xf numFmtId="2" fontId="14" fillId="0" borderId="0" xfId="0" applyNumberFormat="1" applyFont="1" applyBorder="1"/>
    <xf numFmtId="164" fontId="20" fillId="0" borderId="0" xfId="0" applyNumberFormat="1" applyFont="1" applyAlignment="1"/>
    <xf numFmtId="0" fontId="0" fillId="0" borderId="0" xfId="0" applyAlignment="1"/>
    <xf numFmtId="2" fontId="0" fillId="0" borderId="0" xfId="0" applyNumberFormat="1" applyAlignment="1"/>
    <xf numFmtId="164" fontId="25" fillId="0" borderId="0" xfId="0" applyNumberFormat="1" applyFont="1"/>
    <xf numFmtId="0" fontId="26" fillId="0" borderId="0" xfId="0" applyFont="1"/>
    <xf numFmtId="0" fontId="15" fillId="0" borderId="0" xfId="0" applyFont="1"/>
    <xf numFmtId="49" fontId="27" fillId="0" borderId="26" xfId="2" applyNumberFormat="1" applyFont="1" applyBorder="1" applyAlignment="1">
      <alignment horizontal="center" vertical="center"/>
    </xf>
    <xf numFmtId="49" fontId="27" fillId="0" borderId="21" xfId="2" applyNumberFormat="1" applyFont="1" applyBorder="1" applyAlignment="1">
      <alignment horizontal="center" vertical="center"/>
    </xf>
    <xf numFmtId="0" fontId="27" fillId="0" borderId="21" xfId="2" applyFont="1" applyBorder="1" applyAlignment="1">
      <alignment horizontal="center" vertical="center"/>
    </xf>
    <xf numFmtId="0" fontId="27" fillId="0" borderId="22" xfId="2" applyFont="1" applyBorder="1" applyAlignment="1">
      <alignment horizontal="center" vertical="center"/>
    </xf>
    <xf numFmtId="0" fontId="28" fillId="0" borderId="16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/>
    </xf>
    <xf numFmtId="0" fontId="29" fillId="0" borderId="16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0" fontId="29" fillId="0" borderId="32" xfId="2" applyFont="1" applyBorder="1" applyAlignment="1">
      <alignment horizontal="center" vertical="center"/>
    </xf>
    <xf numFmtId="0" fontId="29" fillId="0" borderId="5" xfId="2" applyFont="1" applyBorder="1" applyAlignment="1">
      <alignment horizontal="center" vertical="center"/>
    </xf>
    <xf numFmtId="49" fontId="27" fillId="0" borderId="30" xfId="2" applyNumberFormat="1" applyFont="1" applyBorder="1" applyAlignment="1">
      <alignment horizontal="center" vertical="center"/>
    </xf>
    <xf numFmtId="49" fontId="27" fillId="0" borderId="28" xfId="2" applyNumberFormat="1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0" fontId="27" fillId="0" borderId="25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27" fillId="0" borderId="13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30" fillId="0" borderId="0" xfId="0" applyFont="1" applyBorder="1"/>
    <xf numFmtId="0" fontId="0" fillId="0" borderId="7" xfId="0" applyBorder="1"/>
    <xf numFmtId="1" fontId="30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2" fontId="30" fillId="0" borderId="23" xfId="0" applyNumberFormat="1" applyFont="1" applyBorder="1" applyAlignment="1">
      <alignment horizontal="center"/>
    </xf>
    <xf numFmtId="0" fontId="32" fillId="0" borderId="8" xfId="2" applyFont="1" applyBorder="1" applyAlignment="1">
      <alignment horizontal="center"/>
    </xf>
    <xf numFmtId="0" fontId="32" fillId="0" borderId="10" xfId="2" applyFont="1" applyBorder="1" applyAlignment="1">
      <alignment horizontal="center"/>
    </xf>
    <xf numFmtId="0" fontId="32" fillId="0" borderId="27" xfId="2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32" fillId="0" borderId="26" xfId="2" applyFont="1" applyBorder="1" applyAlignment="1">
      <alignment horizontal="center"/>
    </xf>
    <xf numFmtId="0" fontId="32" fillId="0" borderId="11" xfId="2" applyFont="1" applyBorder="1" applyAlignment="1">
      <alignment horizontal="center"/>
    </xf>
    <xf numFmtId="0" fontId="32" fillId="0" borderId="12" xfId="2" applyFont="1" applyBorder="1" applyAlignment="1">
      <alignment horizontal="center"/>
    </xf>
    <xf numFmtId="0" fontId="32" fillId="0" borderId="28" xfId="2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32" fillId="0" borderId="21" xfId="2" applyFont="1" applyBorder="1" applyAlignment="1">
      <alignment horizontal="center"/>
    </xf>
    <xf numFmtId="0" fontId="33" fillId="0" borderId="11" xfId="2" applyFont="1" applyBorder="1" applyAlignment="1">
      <alignment horizontal="center"/>
    </xf>
    <xf numFmtId="0" fontId="33" fillId="0" borderId="12" xfId="2" applyFont="1" applyBorder="1" applyAlignment="1">
      <alignment horizontal="center"/>
    </xf>
    <xf numFmtId="0" fontId="33" fillId="0" borderId="21" xfId="2" applyFont="1" applyBorder="1" applyAlignment="1">
      <alignment horizontal="center"/>
    </xf>
    <xf numFmtId="0" fontId="33" fillId="0" borderId="28" xfId="2" applyFont="1" applyBorder="1" applyAlignment="1">
      <alignment horizontal="center"/>
    </xf>
    <xf numFmtId="0" fontId="32" fillId="0" borderId="13" xfId="2" applyFont="1" applyBorder="1" applyAlignment="1">
      <alignment horizontal="center"/>
    </xf>
    <xf numFmtId="0" fontId="32" fillId="0" borderId="15" xfId="2" applyFont="1" applyBorder="1" applyAlignment="1">
      <alignment horizontal="center"/>
    </xf>
    <xf numFmtId="0" fontId="32" fillId="0" borderId="29" xfId="2" applyFont="1" applyBorder="1" applyAlignment="1">
      <alignment horizontal="center"/>
    </xf>
    <xf numFmtId="0" fontId="32" fillId="0" borderId="22" xfId="2" applyFont="1" applyBorder="1" applyAlignment="1">
      <alignment horizontal="center"/>
    </xf>
    <xf numFmtId="0" fontId="12" fillId="0" borderId="13" xfId="0" applyFont="1" applyBorder="1" applyAlignment="1"/>
    <xf numFmtId="0" fontId="12" fillId="0" borderId="15" xfId="0" applyFont="1" applyBorder="1" applyAlignment="1"/>
    <xf numFmtId="1" fontId="35" fillId="0" borderId="7" xfId="0" applyNumberFormat="1" applyFont="1" applyBorder="1" applyAlignment="1">
      <alignment horizontal="center"/>
    </xf>
    <xf numFmtId="0" fontId="27" fillId="0" borderId="27" xfId="2" applyFont="1" applyFill="1" applyBorder="1" applyAlignment="1">
      <alignment horizontal="center" vertical="center"/>
    </xf>
    <xf numFmtId="0" fontId="27" fillId="0" borderId="28" xfId="2" applyFont="1" applyFill="1" applyBorder="1" applyAlignment="1">
      <alignment horizontal="center" vertical="center"/>
    </xf>
    <xf numFmtId="0" fontId="27" fillId="0" borderId="29" xfId="2" applyFont="1" applyFill="1" applyBorder="1" applyAlignment="1">
      <alignment horizontal="center" vertical="center"/>
    </xf>
    <xf numFmtId="2" fontId="0" fillId="0" borderId="0" xfId="0" applyNumberFormat="1" applyBorder="1"/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6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Fill="1" applyBorder="1"/>
    <xf numFmtId="0" fontId="30" fillId="0" borderId="0" xfId="0" applyFont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4" fontId="32" fillId="0" borderId="1" xfId="0" applyNumberFormat="1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/>
    </xf>
    <xf numFmtId="0" fontId="30" fillId="0" borderId="0" xfId="0" applyFont="1"/>
    <xf numFmtId="164" fontId="31" fillId="0" borderId="0" xfId="0" applyNumberFormat="1" applyFont="1"/>
    <xf numFmtId="0" fontId="31" fillId="0" borderId="0" xfId="0" applyFont="1"/>
    <xf numFmtId="0" fontId="29" fillId="0" borderId="0" xfId="0" applyFont="1"/>
    <xf numFmtId="166" fontId="31" fillId="0" borderId="1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" fontId="31" fillId="0" borderId="0" xfId="0" applyNumberFormat="1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2" fillId="0" borderId="20" xfId="0" applyFont="1" applyBorder="1"/>
    <xf numFmtId="0" fontId="30" fillId="0" borderId="20" xfId="0" applyFont="1" applyBorder="1" applyAlignment="1">
      <alignment horizontal="center"/>
    </xf>
    <xf numFmtId="164" fontId="31" fillId="0" borderId="20" xfId="0" applyNumberFormat="1" applyFont="1" applyBorder="1"/>
    <xf numFmtId="0" fontId="30" fillId="0" borderId="18" xfId="0" applyFont="1" applyBorder="1" applyAlignment="1">
      <alignment horizontal="center"/>
    </xf>
    <xf numFmtId="0" fontId="30" fillId="0" borderId="1" xfId="0" applyFont="1" applyBorder="1"/>
    <xf numFmtId="0" fontId="30" fillId="0" borderId="42" xfId="0" applyFont="1" applyBorder="1" applyAlignment="1">
      <alignment horizontal="center"/>
    </xf>
    <xf numFmtId="4" fontId="30" fillId="0" borderId="1" xfId="0" applyNumberFormat="1" applyFont="1" applyBorder="1" applyAlignment="1">
      <alignment horizontal="center"/>
    </xf>
    <xf numFmtId="164" fontId="31" fillId="0" borderId="0" xfId="0" applyNumberFormat="1" applyFont="1" applyBorder="1"/>
    <xf numFmtId="4" fontId="30" fillId="0" borderId="20" xfId="0" applyNumberFormat="1" applyFont="1" applyBorder="1" applyAlignment="1">
      <alignment horizontal="center"/>
    </xf>
    <xf numFmtId="4" fontId="32" fillId="0" borderId="1" xfId="0" applyNumberFormat="1" applyFont="1" applyBorder="1" applyAlignment="1">
      <alignment horizontal="center"/>
    </xf>
    <xf numFmtId="4" fontId="32" fillId="0" borderId="1" xfId="1" applyNumberFormat="1" applyFont="1" applyBorder="1" applyAlignment="1">
      <alignment horizontal="center"/>
    </xf>
    <xf numFmtId="4" fontId="32" fillId="0" borderId="0" xfId="1" applyNumberFormat="1" applyFont="1" applyAlignment="1">
      <alignment horizontal="center"/>
    </xf>
    <xf numFmtId="2" fontId="32" fillId="0" borderId="1" xfId="0" applyNumberFormat="1" applyFont="1" applyBorder="1" applyAlignment="1">
      <alignment horizontal="center"/>
    </xf>
    <xf numFmtId="1" fontId="30" fillId="0" borderId="32" xfId="0" applyNumberFormat="1" applyFont="1" applyBorder="1" applyAlignment="1">
      <alignment horizontal="center"/>
    </xf>
    <xf numFmtId="2" fontId="30" fillId="0" borderId="32" xfId="0" applyNumberFormat="1" applyFont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2" fontId="30" fillId="0" borderId="20" xfId="0" applyNumberFormat="1" applyFont="1" applyBorder="1" applyAlignment="1">
      <alignment horizontal="center"/>
    </xf>
    <xf numFmtId="2" fontId="30" fillId="0" borderId="34" xfId="0" applyNumberFormat="1" applyFont="1" applyBorder="1" applyAlignment="1">
      <alignment horizontal="center"/>
    </xf>
    <xf numFmtId="2" fontId="30" fillId="0" borderId="18" xfId="0" applyNumberFormat="1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164" fontId="31" fillId="0" borderId="34" xfId="0" applyNumberFormat="1" applyFont="1" applyBorder="1" applyAlignment="1">
      <alignment horizontal="center"/>
    </xf>
    <xf numFmtId="0" fontId="34" fillId="0" borderId="0" xfId="0" applyFont="1"/>
    <xf numFmtId="0" fontId="34" fillId="0" borderId="5" xfId="0" applyFont="1" applyBorder="1"/>
    <xf numFmtId="3" fontId="34" fillId="0" borderId="32" xfId="0" applyNumberFormat="1" applyFont="1" applyBorder="1" applyAlignment="1">
      <alignment horizontal="center"/>
    </xf>
    <xf numFmtId="4" fontId="34" fillId="0" borderId="7" xfId="0" applyNumberFormat="1" applyFont="1" applyBorder="1" applyAlignment="1">
      <alignment horizontal="center"/>
    </xf>
    <xf numFmtId="0" fontId="0" fillId="0" borderId="0" xfId="0" applyBorder="1" applyAlignment="1"/>
    <xf numFmtId="0" fontId="14" fillId="0" borderId="0" xfId="0" applyFont="1" applyBorder="1" applyAlignment="1"/>
    <xf numFmtId="0" fontId="3" fillId="0" borderId="0" xfId="0" applyFont="1" applyBorder="1" applyAlignment="1">
      <alignment horizontal="left"/>
    </xf>
    <xf numFmtId="164" fontId="23" fillId="0" borderId="0" xfId="0" applyNumberFormat="1" applyFont="1"/>
    <xf numFmtId="0" fontId="37" fillId="0" borderId="0" xfId="0" applyFont="1" applyAlignment="1">
      <alignment horizontal="left" vertical="center"/>
    </xf>
    <xf numFmtId="0" fontId="38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64" fontId="24" fillId="0" borderId="0" xfId="0" applyNumberFormat="1" applyFont="1"/>
    <xf numFmtId="0" fontId="12" fillId="0" borderId="4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0" fillId="0" borderId="3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7" fontId="12" fillId="0" borderId="35" xfId="0" applyNumberFormat="1" applyFont="1" applyBorder="1" applyAlignment="1">
      <alignment horizontal="center"/>
    </xf>
    <xf numFmtId="167" fontId="12" fillId="2" borderId="9" xfId="0" applyNumberFormat="1" applyFont="1" applyFill="1" applyBorder="1" applyAlignment="1">
      <alignment horizontal="center"/>
    </xf>
    <xf numFmtId="167" fontId="12" fillId="0" borderId="9" xfId="0" applyNumberFormat="1" applyFont="1" applyBorder="1" applyAlignment="1">
      <alignment horizontal="center"/>
    </xf>
    <xf numFmtId="167" fontId="12" fillId="0" borderId="46" xfId="0" applyNumberFormat="1" applyFont="1" applyBorder="1" applyAlignment="1">
      <alignment horizontal="center"/>
    </xf>
    <xf numFmtId="167" fontId="12" fillId="0" borderId="10" xfId="0" applyNumberFormat="1" applyFont="1" applyBorder="1" applyAlignment="1">
      <alignment horizontal="center"/>
    </xf>
    <xf numFmtId="167" fontId="40" fillId="0" borderId="43" xfId="0" applyNumberFormat="1" applyFont="1" applyBorder="1" applyAlignment="1">
      <alignment horizontal="center"/>
    </xf>
    <xf numFmtId="4" fontId="32" fillId="0" borderId="1" xfId="1" applyNumberFormat="1" applyFont="1" applyBorder="1" applyAlignment="1">
      <alignment horizontal="center" vertical="center"/>
    </xf>
    <xf numFmtId="4" fontId="32" fillId="0" borderId="12" xfId="1" applyNumberFormat="1" applyFont="1" applyBorder="1" applyAlignment="1">
      <alignment horizontal="center" vertical="center"/>
    </xf>
    <xf numFmtId="167" fontId="12" fillId="0" borderId="3" xfId="0" applyNumberFormat="1" applyFont="1" applyBorder="1" applyAlignment="1">
      <alignment horizontal="center"/>
    </xf>
    <xf numFmtId="167" fontId="12" fillId="2" borderId="1" xfId="0" applyNumberFormat="1" applyFont="1" applyFill="1" applyBorder="1" applyAlignment="1">
      <alignment horizontal="center"/>
    </xf>
    <xf numFmtId="167" fontId="12" fillId="2" borderId="2" xfId="0" applyNumberFormat="1" applyFont="1" applyFill="1" applyBorder="1" applyAlignment="1">
      <alignment horizontal="center"/>
    </xf>
    <xf numFmtId="167" fontId="12" fillId="0" borderId="12" xfId="0" applyNumberFormat="1" applyFont="1" applyBorder="1" applyAlignment="1">
      <alignment horizontal="center"/>
    </xf>
    <xf numFmtId="167" fontId="12" fillId="4" borderId="1" xfId="0" applyNumberFormat="1" applyFont="1" applyFill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7" fontId="12" fillId="0" borderId="47" xfId="0" applyNumberFormat="1" applyFont="1" applyBorder="1" applyAlignment="1">
      <alignment horizontal="center"/>
    </xf>
    <xf numFmtId="167" fontId="12" fillId="4" borderId="14" xfId="0" applyNumberFormat="1" applyFont="1" applyFill="1" applyBorder="1" applyAlignment="1">
      <alignment horizontal="center"/>
    </xf>
    <xf numFmtId="167" fontId="12" fillId="2" borderId="14" xfId="0" applyNumberFormat="1" applyFont="1" applyFill="1" applyBorder="1" applyAlignment="1">
      <alignment horizontal="center"/>
    </xf>
    <xf numFmtId="167" fontId="12" fillId="0" borderId="14" xfId="0" applyNumberFormat="1" applyFont="1" applyBorder="1" applyAlignment="1">
      <alignment horizontal="center"/>
    </xf>
    <xf numFmtId="167" fontId="12" fillId="0" borderId="48" xfId="0" applyNumberFormat="1" applyFont="1" applyBorder="1" applyAlignment="1">
      <alignment horizontal="center"/>
    </xf>
    <xf numFmtId="167" fontId="12" fillId="0" borderId="15" xfId="0" applyNumberFormat="1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12" fontId="12" fillId="0" borderId="45" xfId="0" applyNumberFormat="1" applyFont="1" applyBorder="1" applyAlignment="1">
      <alignment horizontal="center"/>
    </xf>
    <xf numFmtId="167" fontId="40" fillId="4" borderId="45" xfId="0" applyNumberFormat="1" applyFont="1" applyFill="1" applyBorder="1" applyAlignment="1">
      <alignment horizontal="center"/>
    </xf>
    <xf numFmtId="167" fontId="40" fillId="0" borderId="45" xfId="0" applyNumberFormat="1" applyFont="1" applyBorder="1" applyAlignment="1">
      <alignment horizontal="center"/>
    </xf>
    <xf numFmtId="167" fontId="40" fillId="0" borderId="0" xfId="0" applyNumberFormat="1" applyFont="1" applyAlignment="1">
      <alignment horizontal="center"/>
    </xf>
    <xf numFmtId="167" fontId="12" fillId="2" borderId="35" xfId="0" applyNumberFormat="1" applyFont="1" applyFill="1" applyBorder="1" applyAlignment="1">
      <alignment horizontal="center"/>
    </xf>
    <xf numFmtId="167" fontId="12" fillId="3" borderId="9" xfId="0" applyNumberFormat="1" applyFont="1" applyFill="1" applyBorder="1" applyAlignment="1">
      <alignment horizontal="center"/>
    </xf>
    <xf numFmtId="167" fontId="12" fillId="0" borderId="30" xfId="0" applyNumberFormat="1" applyFont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3" borderId="1" xfId="0" applyNumberFormat="1" applyFont="1" applyFill="1" applyBorder="1" applyAlignment="1">
      <alignment horizontal="center"/>
    </xf>
    <xf numFmtId="167" fontId="12" fillId="5" borderId="1" xfId="0" applyNumberFormat="1" applyFont="1" applyFill="1" applyBorder="1" applyAlignment="1">
      <alignment horizontal="center"/>
    </xf>
    <xf numFmtId="167" fontId="12" fillId="0" borderId="28" xfId="0" applyNumberFormat="1" applyFont="1" applyBorder="1" applyAlignment="1">
      <alignment horizontal="center"/>
    </xf>
    <xf numFmtId="167" fontId="12" fillId="3" borderId="3" xfId="0" applyNumberFormat="1" applyFont="1" applyFill="1" applyBorder="1" applyAlignment="1">
      <alignment horizontal="center"/>
    </xf>
    <xf numFmtId="167" fontId="12" fillId="3" borderId="14" xfId="0" applyNumberFormat="1" applyFont="1" applyFill="1" applyBorder="1" applyAlignment="1">
      <alignment horizontal="center"/>
    </xf>
    <xf numFmtId="167" fontId="12" fillId="0" borderId="29" xfId="0" applyNumberFormat="1" applyFont="1" applyBorder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12" fontId="1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5" xfId="0" applyFont="1" applyBorder="1" applyAlignment="1">
      <alignment horizontal="left"/>
    </xf>
    <xf numFmtId="0" fontId="12" fillId="0" borderId="33" xfId="0" applyFont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167" fontId="12" fillId="0" borderId="0" xfId="0" applyNumberFormat="1" applyFont="1" applyAlignment="1">
      <alignment horizontal="center"/>
    </xf>
    <xf numFmtId="4" fontId="32" fillId="0" borderId="24" xfId="1" applyNumberFormat="1" applyFont="1" applyBorder="1" applyAlignment="1">
      <alignment horizontal="center" vertical="center"/>
    </xf>
    <xf numFmtId="167" fontId="12" fillId="5" borderId="21" xfId="0" applyNumberFormat="1" applyFont="1" applyFill="1" applyBorder="1" applyAlignment="1">
      <alignment horizontal="center"/>
    </xf>
    <xf numFmtId="167" fontId="12" fillId="5" borderId="22" xfId="0" applyNumberFormat="1" applyFont="1" applyFill="1" applyBorder="1" applyAlignment="1">
      <alignment horizontal="center"/>
    </xf>
    <xf numFmtId="167" fontId="12" fillId="0" borderId="31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24" fillId="0" borderId="3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42" xfId="0" applyFont="1" applyBorder="1"/>
    <xf numFmtId="0" fontId="30" fillId="6" borderId="1" xfId="0" applyFont="1" applyFill="1" applyBorder="1" applyAlignment="1">
      <alignment horizontal="center"/>
    </xf>
    <xf numFmtId="2" fontId="30" fillId="0" borderId="14" xfId="0" applyNumberFormat="1" applyFont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167" fontId="22" fillId="0" borderId="0" xfId="0" applyNumberFormat="1" applyFont="1" applyBorder="1" applyAlignment="1">
      <alignment horizontal="center"/>
    </xf>
    <xf numFmtId="0" fontId="12" fillId="0" borderId="32" xfId="0" applyFont="1" applyBorder="1"/>
    <xf numFmtId="0" fontId="25" fillId="0" borderId="0" xfId="0" applyFont="1" applyBorder="1"/>
    <xf numFmtId="0" fontId="0" fillId="0" borderId="0" xfId="0" applyBorder="1" applyAlignment="1">
      <alignment horizontal="center"/>
    </xf>
    <xf numFmtId="164" fontId="23" fillId="0" borderId="0" xfId="0" applyNumberFormat="1" applyFont="1" applyBorder="1"/>
    <xf numFmtId="164" fontId="42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26" fillId="0" borderId="0" xfId="0" applyFont="1" applyBorder="1" applyAlignment="1">
      <alignment horizontal="center"/>
    </xf>
    <xf numFmtId="0" fontId="0" fillId="0" borderId="43" xfId="0" applyBorder="1"/>
    <xf numFmtId="0" fontId="38" fillId="0" borderId="0" xfId="0" applyFont="1" applyAlignment="1"/>
    <xf numFmtId="0" fontId="21" fillId="0" borderId="3" xfId="0" applyFont="1" applyBorder="1" applyAlignment="1"/>
    <xf numFmtId="0" fontId="12" fillId="0" borderId="4" xfId="0" applyFont="1" applyBorder="1" applyAlignment="1"/>
    <xf numFmtId="167" fontId="12" fillId="0" borderId="3" xfId="0" applyNumberFormat="1" applyFont="1" applyBorder="1" applyAlignment="1"/>
    <xf numFmtId="0" fontId="12" fillId="0" borderId="0" xfId="0" applyFont="1" applyAlignment="1"/>
    <xf numFmtId="0" fontId="12" fillId="0" borderId="34" xfId="0" applyFont="1" applyBorder="1" applyAlignment="1"/>
    <xf numFmtId="167" fontId="12" fillId="0" borderId="1" xfId="0" applyNumberFormat="1" applyFont="1" applyBorder="1" applyAlignment="1"/>
    <xf numFmtId="164" fontId="22" fillId="0" borderId="0" xfId="0" applyNumberFormat="1" applyFont="1" applyAlignment="1"/>
    <xf numFmtId="0" fontId="20" fillId="0" borderId="1" xfId="0" applyFont="1" applyBorder="1" applyAlignment="1"/>
    <xf numFmtId="0" fontId="20" fillId="0" borderId="3" xfId="0" applyFont="1" applyBorder="1" applyAlignment="1"/>
    <xf numFmtId="0" fontId="22" fillId="0" borderId="0" xfId="0" applyFont="1"/>
    <xf numFmtId="0" fontId="12" fillId="0" borderId="0" xfId="0" applyFont="1" applyBorder="1" applyAlignment="1"/>
    <xf numFmtId="0" fontId="0" fillId="0" borderId="0" xfId="0" applyAlignment="1">
      <alignment horizontal="center"/>
    </xf>
    <xf numFmtId="0" fontId="21" fillId="0" borderId="18" xfId="0" applyFont="1" applyBorder="1" applyAlignment="1">
      <alignment horizontal="center"/>
    </xf>
    <xf numFmtId="167" fontId="12" fillId="3" borderId="35" xfId="0" applyNumberFormat="1" applyFont="1" applyFill="1" applyBorder="1" applyAlignment="1">
      <alignment horizontal="center"/>
    </xf>
    <xf numFmtId="4" fontId="32" fillId="0" borderId="25" xfId="1" applyNumberFormat="1" applyFont="1" applyBorder="1" applyAlignment="1">
      <alignment horizontal="center" vertical="center"/>
    </xf>
    <xf numFmtId="167" fontId="12" fillId="0" borderId="27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167" fontId="12" fillId="0" borderId="49" xfId="0" applyNumberFormat="1" applyFont="1" applyBorder="1" applyAlignment="1">
      <alignment horizontal="center"/>
    </xf>
    <xf numFmtId="167" fontId="12" fillId="0" borderId="23" xfId="0" applyNumberFormat="1" applyFont="1" applyBorder="1" applyAlignment="1">
      <alignment horizontal="center"/>
    </xf>
    <xf numFmtId="167" fontId="12" fillId="2" borderId="23" xfId="0" applyNumberFormat="1" applyFont="1" applyFill="1" applyBorder="1" applyAlignment="1">
      <alignment horizontal="center"/>
    </xf>
    <xf numFmtId="0" fontId="41" fillId="0" borderId="0" xfId="0" applyFont="1"/>
    <xf numFmtId="4" fontId="44" fillId="0" borderId="32" xfId="0" applyNumberFormat="1" applyFont="1" applyBorder="1" applyAlignment="1">
      <alignment horizontal="center"/>
    </xf>
    <xf numFmtId="167" fontId="11" fillId="0" borderId="1" xfId="0" applyNumberFormat="1" applyFont="1" applyBorder="1" applyAlignment="1"/>
    <xf numFmtId="167" fontId="11" fillId="0" borderId="25" xfId="0" applyNumberFormat="1" applyFont="1" applyBorder="1" applyAlignment="1"/>
    <xf numFmtId="167" fontId="11" fillId="0" borderId="23" xfId="0" applyNumberFormat="1" applyFont="1" applyBorder="1" applyAlignment="1"/>
    <xf numFmtId="167" fontId="11" fillId="2" borderId="23" xfId="0" applyNumberFormat="1" applyFont="1" applyFill="1" applyBorder="1" applyAlignment="1"/>
    <xf numFmtId="167" fontId="11" fillId="0" borderId="11" xfId="0" applyNumberFormat="1" applyFont="1" applyBorder="1" applyAlignment="1"/>
    <xf numFmtId="167" fontId="11" fillId="2" borderId="1" xfId="0" applyNumberFormat="1" applyFont="1" applyFill="1" applyBorder="1" applyAlignment="1"/>
    <xf numFmtId="167" fontId="11" fillId="0" borderId="13" xfId="0" applyNumberFormat="1" applyFont="1" applyBorder="1" applyAlignment="1"/>
    <xf numFmtId="167" fontId="11" fillId="0" borderId="14" xfId="0" applyNumberFormat="1" applyFont="1" applyBorder="1" applyAlignment="1"/>
    <xf numFmtId="167" fontId="11" fillId="2" borderId="14" xfId="0" applyNumberFormat="1" applyFont="1" applyFill="1" applyBorder="1" applyAlignment="1"/>
    <xf numFmtId="167" fontId="11" fillId="2" borderId="35" xfId="0" applyNumberFormat="1" applyFont="1" applyFill="1" applyBorder="1" applyAlignment="1">
      <alignment horizontal="center"/>
    </xf>
    <xf numFmtId="167" fontId="11" fillId="3" borderId="9" xfId="0" applyNumberFormat="1" applyFont="1" applyFill="1" applyBorder="1" applyAlignment="1">
      <alignment horizontal="center"/>
    </xf>
    <xf numFmtId="167" fontId="11" fillId="2" borderId="9" xfId="0" applyNumberFormat="1" applyFont="1" applyFill="1" applyBorder="1" applyAlignment="1">
      <alignment horizontal="center"/>
    </xf>
    <xf numFmtId="167" fontId="11" fillId="0" borderId="46" xfId="0" applyNumberFormat="1" applyFont="1" applyBorder="1" applyAlignment="1">
      <alignment horizontal="center"/>
    </xf>
    <xf numFmtId="167" fontId="11" fillId="3" borderId="3" xfId="0" applyNumberFormat="1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center"/>
    </xf>
    <xf numFmtId="167" fontId="11" fillId="2" borderId="1" xfId="0" applyNumberFormat="1" applyFont="1" applyFill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/>
    </xf>
    <xf numFmtId="167" fontId="11" fillId="2" borderId="2" xfId="0" applyNumberFormat="1" applyFont="1" applyFill="1" applyBorder="1" applyAlignment="1">
      <alignment horizontal="center"/>
    </xf>
    <xf numFmtId="167" fontId="11" fillId="0" borderId="3" xfId="0" applyNumberFormat="1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47" xfId="0" applyNumberFormat="1" applyFont="1" applyBorder="1" applyAlignment="1">
      <alignment horizontal="center"/>
    </xf>
    <xf numFmtId="167" fontId="11" fillId="0" borderId="14" xfId="0" applyNumberFormat="1" applyFont="1" applyBorder="1" applyAlignment="1">
      <alignment horizontal="center"/>
    </xf>
    <xf numFmtId="167" fontId="11" fillId="2" borderId="14" xfId="0" applyNumberFormat="1" applyFont="1" applyFill="1" applyBorder="1" applyAlignment="1">
      <alignment horizontal="center"/>
    </xf>
    <xf numFmtId="167" fontId="11" fillId="0" borderId="48" xfId="0" applyNumberFormat="1" applyFont="1" applyBorder="1" applyAlignment="1">
      <alignment horizontal="center"/>
    </xf>
    <xf numFmtId="167" fontId="11" fillId="3" borderId="35" xfId="0" applyNumberFormat="1" applyFont="1" applyFill="1" applyBorder="1" applyAlignment="1">
      <alignment horizontal="center"/>
    </xf>
    <xf numFmtId="167" fontId="11" fillId="0" borderId="9" xfId="0" applyNumberFormat="1" applyFont="1" applyBorder="1" applyAlignment="1">
      <alignment horizontal="center"/>
    </xf>
    <xf numFmtId="167" fontId="11" fillId="2" borderId="3" xfId="0" applyNumberFormat="1" applyFont="1" applyFill="1" applyBorder="1" applyAlignment="1">
      <alignment horizontal="center"/>
    </xf>
    <xf numFmtId="0" fontId="21" fillId="0" borderId="32" xfId="0" applyFont="1" applyBorder="1" applyAlignment="1"/>
    <xf numFmtId="167" fontId="26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7" fillId="0" borderId="5" xfId="0" applyFont="1" applyBorder="1"/>
    <xf numFmtId="0" fontId="7" fillId="0" borderId="32" xfId="0" applyFont="1" applyBorder="1"/>
    <xf numFmtId="1" fontId="12" fillId="0" borderId="16" xfId="0" applyNumberFormat="1" applyFont="1" applyBorder="1" applyAlignment="1">
      <alignment horizontal="center"/>
    </xf>
    <xf numFmtId="1" fontId="12" fillId="0" borderId="53" xfId="0" applyNumberFormat="1" applyFont="1" applyBorder="1" applyAlignment="1">
      <alignment horizontal="center"/>
    </xf>
    <xf numFmtId="1" fontId="12" fillId="0" borderId="54" xfId="0" applyNumberFormat="1" applyFont="1" applyBorder="1" applyAlignment="1">
      <alignment horizontal="center"/>
    </xf>
    <xf numFmtId="1" fontId="12" fillId="0" borderId="55" xfId="0" applyNumberFormat="1" applyFont="1" applyBorder="1" applyAlignment="1">
      <alignment horizontal="center"/>
    </xf>
    <xf numFmtId="0" fontId="46" fillId="0" borderId="0" xfId="0" applyFont="1"/>
    <xf numFmtId="0" fontId="4" fillId="0" borderId="0" xfId="0" applyFont="1"/>
    <xf numFmtId="0" fontId="47" fillId="0" borderId="1" xfId="1" applyFont="1" applyBorder="1" applyAlignment="1">
      <alignment horizontal="left" vertical="center"/>
    </xf>
    <xf numFmtId="0" fontId="47" fillId="0" borderId="1" xfId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2" fontId="2" fillId="0" borderId="20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1" xfId="1" applyFont="1" applyBorder="1" applyAlignment="1">
      <alignment horizontal="left"/>
    </xf>
    <xf numFmtId="0" fontId="31" fillId="0" borderId="0" xfId="0" applyFont="1" applyAlignment="1">
      <alignment horizontal="left"/>
    </xf>
    <xf numFmtId="0" fontId="32" fillId="0" borderId="1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Font="1" applyBorder="1" applyAlignment="1">
      <alignment horizontal="left"/>
    </xf>
    <xf numFmtId="0" fontId="18" fillId="0" borderId="0" xfId="1" applyFont="1" applyBorder="1" applyAlignment="1">
      <alignment vertical="center"/>
    </xf>
    <xf numFmtId="2" fontId="19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21" fillId="0" borderId="56" xfId="0" applyFont="1" applyBorder="1" applyAlignment="1"/>
    <xf numFmtId="4" fontId="32" fillId="0" borderId="8" xfId="1" applyNumberFormat="1" applyFont="1" applyBorder="1" applyAlignment="1">
      <alignment horizontal="center" vertical="center"/>
    </xf>
    <xf numFmtId="4" fontId="32" fillId="0" borderId="10" xfId="1" applyNumberFormat="1" applyFont="1" applyBorder="1" applyAlignment="1">
      <alignment horizontal="center" vertical="center"/>
    </xf>
    <xf numFmtId="167" fontId="12" fillId="0" borderId="35" xfId="0" applyNumberFormat="1" applyFont="1" applyBorder="1" applyAlignment="1"/>
    <xf numFmtId="4" fontId="12" fillId="0" borderId="9" xfId="0" applyNumberFormat="1" applyFont="1" applyBorder="1" applyAlignment="1">
      <alignment horizontal="center"/>
    </xf>
    <xf numFmtId="0" fontId="21" fillId="0" borderId="31" xfId="0" applyFont="1" applyBorder="1" applyAlignment="1"/>
    <xf numFmtId="0" fontId="24" fillId="0" borderId="31" xfId="0" applyFont="1" applyBorder="1" applyAlignment="1">
      <alignment horizontal="center"/>
    </xf>
    <xf numFmtId="0" fontId="21" fillId="0" borderId="1" xfId="0" applyFont="1" applyBorder="1" applyAlignment="1"/>
    <xf numFmtId="1" fontId="12" fillId="0" borderId="18" xfId="0" applyNumberFormat="1" applyFont="1" applyBorder="1" applyAlignment="1">
      <alignment horizontal="center"/>
    </xf>
    <xf numFmtId="1" fontId="15" fillId="0" borderId="32" xfId="0" applyNumberFormat="1" applyFont="1" applyBorder="1" applyAlignment="1">
      <alignment horizontal="center"/>
    </xf>
    <xf numFmtId="2" fontId="15" fillId="0" borderId="32" xfId="0" applyNumberFormat="1" applyFont="1" applyBorder="1" applyAlignment="1">
      <alignment horizontal="center"/>
    </xf>
    <xf numFmtId="167" fontId="26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0" fillId="0" borderId="20" xfId="0" applyFont="1" applyBorder="1" applyAlignment="1">
      <alignment horizontal="center"/>
    </xf>
    <xf numFmtId="0" fontId="20" fillId="0" borderId="4" xfId="0" quotePrefix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8" fillId="0" borderId="34" xfId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49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9" fontId="20" fillId="0" borderId="1" xfId="0" quotePrefix="1" applyNumberFormat="1" applyFont="1" applyBorder="1" applyAlignment="1">
      <alignment horizontal="center"/>
    </xf>
    <xf numFmtId="0" fontId="30" fillId="0" borderId="20" xfId="1" applyFont="1" applyBorder="1" applyAlignment="1">
      <alignment horizontal="left"/>
    </xf>
    <xf numFmtId="4" fontId="32" fillId="0" borderId="20" xfId="1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2" fontId="12" fillId="0" borderId="34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0" fillId="0" borderId="0" xfId="0"/>
    <xf numFmtId="0" fontId="0" fillId="0" borderId="4" xfId="0" applyBorder="1"/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21" fillId="0" borderId="0" xfId="0" applyFont="1" applyAlignment="1"/>
    <xf numFmtId="0" fontId="15" fillId="0" borderId="0" xfId="0" applyFont="1" applyAlignment="1"/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19" fillId="0" borderId="0" xfId="1" applyFont="1" applyAlignment="1">
      <alignment vertical="center"/>
    </xf>
    <xf numFmtId="0" fontId="12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8" fillId="0" borderId="20" xfId="1" applyFont="1" applyBorder="1" applyAlignment="1">
      <alignment horizontal="left" vertical="center"/>
    </xf>
    <xf numFmtId="0" fontId="18" fillId="0" borderId="20" xfId="1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2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0" fontId="19" fillId="0" borderId="1" xfId="1" applyFont="1" applyBorder="1" applyAlignment="1">
      <alignment vertical="center"/>
    </xf>
    <xf numFmtId="0" fontId="12" fillId="0" borderId="0" xfId="0" applyFont="1"/>
    <xf numFmtId="1" fontId="20" fillId="0" borderId="0" xfId="0" applyNumberFormat="1" applyFont="1"/>
    <xf numFmtId="1" fontId="20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8" fillId="0" borderId="0" xfId="0" applyFont="1" applyAlignment="1">
      <alignment horizontal="left"/>
    </xf>
    <xf numFmtId="4" fontId="19" fillId="0" borderId="1" xfId="1" applyNumberFormat="1" applyFont="1" applyBorder="1" applyAlignment="1">
      <alignment horizontal="center" vertical="center"/>
    </xf>
    <xf numFmtId="164" fontId="20" fillId="0" borderId="1" xfId="0" applyNumberFormat="1" applyFont="1" applyBorder="1"/>
    <xf numFmtId="0" fontId="18" fillId="0" borderId="20" xfId="0" applyFont="1" applyBorder="1"/>
    <xf numFmtId="4" fontId="19" fillId="0" borderId="20" xfId="1" applyNumberFormat="1" applyFont="1" applyBorder="1" applyAlignment="1">
      <alignment horizontal="center" vertical="center"/>
    </xf>
    <xf numFmtId="1" fontId="20" fillId="0" borderId="20" xfId="0" applyNumberFormat="1" applyFont="1" applyBorder="1"/>
    <xf numFmtId="0" fontId="12" fillId="0" borderId="1" xfId="0" applyFont="1" applyBorder="1" applyAlignment="1">
      <alignment horizontal="left"/>
    </xf>
    <xf numFmtId="4" fontId="19" fillId="0" borderId="0" xfId="1" applyNumberFormat="1" applyFont="1" applyAlignment="1">
      <alignment horizontal="center" vertical="center"/>
    </xf>
    <xf numFmtId="0" fontId="12" fillId="0" borderId="20" xfId="0" applyFont="1" applyBorder="1" applyAlignment="1">
      <alignment horizontal="left"/>
    </xf>
    <xf numFmtId="4" fontId="19" fillId="0" borderId="20" xfId="1" applyNumberFormat="1" applyFont="1" applyBorder="1" applyAlignment="1">
      <alignment horizontal="left" vertical="center"/>
    </xf>
    <xf numFmtId="0" fontId="20" fillId="0" borderId="0" xfId="0" applyFont="1"/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12" fillId="0" borderId="0" xfId="0" applyNumberFormat="1" applyFont="1"/>
    <xf numFmtId="3" fontId="12" fillId="0" borderId="32" xfId="0" applyNumberFormat="1" applyFont="1" applyBorder="1" applyAlignment="1">
      <alignment horizontal="center"/>
    </xf>
    <xf numFmtId="4" fontId="12" fillId="0" borderId="32" xfId="0" applyNumberFormat="1" applyFont="1" applyBorder="1" applyAlignment="1">
      <alignment horizontal="center"/>
    </xf>
    <xf numFmtId="0" fontId="19" fillId="0" borderId="20" xfId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1" fontId="12" fillId="0" borderId="50" xfId="0" applyNumberFormat="1" applyFont="1" applyBorder="1" applyAlignment="1">
      <alignment horizontal="center"/>
    </xf>
    <xf numFmtId="1" fontId="12" fillId="0" borderId="51" xfId="0" applyNumberFormat="1" applyFont="1" applyBorder="1" applyAlignment="1">
      <alignment horizontal="center"/>
    </xf>
    <xf numFmtId="0" fontId="3" fillId="0" borderId="33" xfId="0" applyFont="1" applyBorder="1"/>
    <xf numFmtId="1" fontId="12" fillId="0" borderId="57" xfId="0" applyNumberFormat="1" applyFont="1" applyBorder="1" applyAlignment="1">
      <alignment horizontal="center"/>
    </xf>
    <xf numFmtId="1" fontId="12" fillId="0" borderId="58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45" xfId="0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8" fillId="0" borderId="5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27" fillId="0" borderId="40" xfId="2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7" fillId="0" borderId="38" xfId="2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8" fillId="0" borderId="16" xfId="2" applyFont="1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9" fillId="0" borderId="5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1" fontId="12" fillId="7" borderId="6" xfId="0" applyNumberFormat="1" applyFont="1" applyFill="1" applyBorder="1" applyAlignment="1">
      <alignment horizontal="center"/>
    </xf>
    <xf numFmtId="1" fontId="12" fillId="7" borderId="17" xfId="0" applyNumberFormat="1" applyFont="1" applyFill="1" applyBorder="1" applyAlignment="1">
      <alignment horizontal="center"/>
    </xf>
    <xf numFmtId="1" fontId="12" fillId="7" borderId="51" xfId="0" applyNumberFormat="1" applyFont="1" applyFill="1" applyBorder="1" applyAlignment="1">
      <alignment horizontal="center"/>
    </xf>
    <xf numFmtId="1" fontId="12" fillId="7" borderId="52" xfId="0" applyNumberFormat="1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704851</xdr:colOff>
      <xdr:row>0</xdr:row>
      <xdr:rowOff>104776</xdr:rowOff>
    </xdr:from>
    <xdr:to>
      <xdr:col>6</xdr:col>
      <xdr:colOff>9526</xdr:colOff>
      <xdr:row>2</xdr:row>
      <xdr:rowOff>306712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1" y="104776"/>
          <a:ext cx="2876550" cy="115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295275</xdr:colOff>
      <xdr:row>2</xdr:row>
      <xdr:rowOff>266700</xdr:rowOff>
    </xdr:from>
    <xdr:to>
      <xdr:col>28</xdr:col>
      <xdr:colOff>956770</xdr:colOff>
      <xdr:row>4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E39063-2DBC-4A87-AD8F-EEB4E126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9725" y="733425"/>
          <a:ext cx="352852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2</xdr:row>
      <xdr:rowOff>38100</xdr:rowOff>
    </xdr:from>
    <xdr:to>
      <xdr:col>28</xdr:col>
      <xdr:colOff>880570</xdr:colOff>
      <xdr:row>3</xdr:row>
      <xdr:rowOff>1028700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514350"/>
          <a:ext cx="352852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209550</xdr:rowOff>
    </xdr:from>
    <xdr:to>
      <xdr:col>5</xdr:col>
      <xdr:colOff>180975</xdr:colOff>
      <xdr:row>2</xdr:row>
      <xdr:rowOff>360043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09550"/>
          <a:ext cx="3352800" cy="1341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171450</xdr:rowOff>
    </xdr:from>
    <xdr:to>
      <xdr:col>5</xdr:col>
      <xdr:colOff>304800</xdr:colOff>
      <xdr:row>2</xdr:row>
      <xdr:rowOff>321943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71450"/>
          <a:ext cx="3352800" cy="1341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88900</xdr:rowOff>
    </xdr:from>
    <xdr:to>
      <xdr:col>5</xdr:col>
      <xdr:colOff>190500</xdr:colOff>
      <xdr:row>3</xdr:row>
      <xdr:rowOff>7759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0" y="88900"/>
          <a:ext cx="3746500" cy="1493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66675</xdr:rowOff>
    </xdr:from>
    <xdr:to>
      <xdr:col>4</xdr:col>
      <xdr:colOff>584200</xdr:colOff>
      <xdr:row>2</xdr:row>
      <xdr:rowOff>369709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66675"/>
          <a:ext cx="3746500" cy="1493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317501</xdr:colOff>
      <xdr:row>0</xdr:row>
      <xdr:rowOff>231775</xdr:rowOff>
    </xdr:from>
    <xdr:to>
      <xdr:col>3</xdr:col>
      <xdr:colOff>457373</xdr:colOff>
      <xdr:row>2</xdr:row>
      <xdr:rowOff>241300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901" y="231775"/>
          <a:ext cx="2908472" cy="120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114301</xdr:colOff>
      <xdr:row>1</xdr:row>
      <xdr:rowOff>36416</xdr:rowOff>
    </xdr:from>
    <xdr:to>
      <xdr:col>29</xdr:col>
      <xdr:colOff>508001</xdr:colOff>
      <xdr:row>4</xdr:row>
      <xdr:rowOff>248297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4301" y="49116"/>
          <a:ext cx="3136900" cy="1253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152400</xdr:colOff>
      <xdr:row>1</xdr:row>
      <xdr:rowOff>76200</xdr:rowOff>
    </xdr:from>
    <xdr:to>
      <xdr:col>29</xdr:col>
      <xdr:colOff>546100</xdr:colOff>
      <xdr:row>4</xdr:row>
      <xdr:rowOff>288081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79F3F3-5E80-49B5-AB81-3B90091D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375" y="85725"/>
          <a:ext cx="3136900" cy="1240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114301</xdr:colOff>
      <xdr:row>1</xdr:row>
      <xdr:rowOff>438150</xdr:rowOff>
    </xdr:from>
    <xdr:to>
      <xdr:col>28</xdr:col>
      <xdr:colOff>766271</xdr:colOff>
      <xdr:row>3</xdr:row>
      <xdr:rowOff>971550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1" y="457200"/>
          <a:ext cx="352852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37"/>
  <sheetViews>
    <sheetView tabSelected="1" topLeftCell="A7" zoomScale="75" zoomScaleNormal="75" workbookViewId="0">
      <selection activeCell="G21" sqref="G21"/>
    </sheetView>
  </sheetViews>
  <sheetFormatPr defaultRowHeight="15"/>
  <cols>
    <col min="1" max="1" width="38.5703125" bestFit="1" customWidth="1"/>
    <col min="2" max="2" width="17" customWidth="1"/>
    <col min="3" max="10" width="9.140625" customWidth="1"/>
    <col min="11" max="11" width="9.85546875" customWidth="1"/>
    <col min="12" max="13" width="9.140625" customWidth="1"/>
    <col min="14" max="14" width="9.85546875" customWidth="1"/>
    <col min="15" max="15" width="9.140625" customWidth="1"/>
    <col min="16" max="16" width="11" customWidth="1"/>
    <col min="17" max="17" width="9.85546875" bestFit="1" customWidth="1"/>
    <col min="19" max="19" width="10" style="300" customWidth="1"/>
    <col min="21" max="21" width="4.7109375" customWidth="1"/>
    <col min="22" max="23" width="9.85546875" bestFit="1" customWidth="1"/>
  </cols>
  <sheetData>
    <row r="1" spans="1:25" ht="34.5" customHeight="1">
      <c r="A1" s="488" t="s">
        <v>241</v>
      </c>
      <c r="H1" s="489" t="s">
        <v>269</v>
      </c>
      <c r="I1" s="489"/>
      <c r="J1" s="489"/>
      <c r="K1" s="489"/>
      <c r="L1" s="489"/>
      <c r="M1" s="489"/>
      <c r="N1" s="489"/>
      <c r="O1" s="490" t="s">
        <v>18</v>
      </c>
      <c r="P1" s="490"/>
      <c r="Q1" s="34"/>
      <c r="R1" s="34"/>
      <c r="S1" s="272"/>
    </row>
    <row r="2" spans="1:25" ht="40.5" customHeight="1">
      <c r="A2" s="488"/>
      <c r="B2" s="3"/>
      <c r="C2" s="29"/>
      <c r="D2" s="29"/>
      <c r="E2" s="29"/>
      <c r="F2" s="29"/>
      <c r="G2" s="29"/>
      <c r="H2" s="489"/>
      <c r="I2" s="489"/>
      <c r="J2" s="489"/>
      <c r="K2" s="489"/>
      <c r="L2" s="489"/>
      <c r="M2" s="489"/>
      <c r="N2" s="489"/>
      <c r="O2" s="29"/>
      <c r="P2" s="28"/>
      <c r="Q2" s="28"/>
    </row>
    <row r="3" spans="1:25" ht="26.25">
      <c r="A3" s="51" t="s">
        <v>237</v>
      </c>
      <c r="B3" s="101"/>
      <c r="C3" s="29"/>
      <c r="F3" s="29"/>
      <c r="G3" s="29"/>
      <c r="H3" s="489"/>
      <c r="I3" s="489"/>
      <c r="J3" s="489"/>
      <c r="K3" s="489"/>
      <c r="L3" s="489"/>
      <c r="M3" s="489"/>
      <c r="N3" s="489"/>
      <c r="O3" s="490" t="s">
        <v>85</v>
      </c>
      <c r="P3" s="490"/>
      <c r="Q3" s="31"/>
      <c r="R3" s="34"/>
      <c r="S3" s="272"/>
    </row>
    <row r="4" spans="1:25" ht="17.25" customHeight="1" thickBot="1">
      <c r="A4" s="20"/>
      <c r="B4" s="4"/>
      <c r="C4" s="5"/>
      <c r="D4" s="4"/>
      <c r="E4" s="34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1:25" ht="21.75" thickBot="1">
      <c r="A5" s="10"/>
      <c r="B5" s="11" t="s">
        <v>19</v>
      </c>
      <c r="C5" s="481" t="s">
        <v>20</v>
      </c>
      <c r="D5" s="12" t="s">
        <v>270</v>
      </c>
      <c r="E5" s="11" t="s">
        <v>21</v>
      </c>
      <c r="F5" s="481" t="s">
        <v>28</v>
      </c>
      <c r="G5" s="13" t="s">
        <v>271</v>
      </c>
      <c r="H5" s="11" t="s">
        <v>22</v>
      </c>
      <c r="I5" s="481" t="s">
        <v>23</v>
      </c>
      <c r="J5" s="13" t="s">
        <v>272</v>
      </c>
      <c r="K5" s="11" t="s">
        <v>29</v>
      </c>
      <c r="L5" s="481" t="s">
        <v>24</v>
      </c>
      <c r="M5" s="13" t="s">
        <v>273</v>
      </c>
      <c r="N5" s="11" t="s">
        <v>25</v>
      </c>
      <c r="O5" s="481" t="s">
        <v>274</v>
      </c>
      <c r="P5" s="13" t="s">
        <v>275</v>
      </c>
      <c r="Q5" s="11" t="s">
        <v>26</v>
      </c>
      <c r="R5" s="481" t="s">
        <v>27</v>
      </c>
      <c r="S5" s="13" t="s">
        <v>276</v>
      </c>
      <c r="T5" s="13" t="s">
        <v>27</v>
      </c>
      <c r="U5" s="6"/>
      <c r="V5" s="2" t="s">
        <v>9</v>
      </c>
      <c r="W5" s="2" t="s">
        <v>10</v>
      </c>
      <c r="X5" s="70" t="s">
        <v>11</v>
      </c>
      <c r="Y5" s="268" t="s">
        <v>240</v>
      </c>
    </row>
    <row r="6" spans="1:25" ht="23.25">
      <c r="A6" s="18" t="s">
        <v>222</v>
      </c>
      <c r="B6" s="89"/>
      <c r="C6" s="482"/>
      <c r="D6" s="91"/>
      <c r="E6" s="89"/>
      <c r="F6" s="482"/>
      <c r="G6" s="91"/>
      <c r="H6" s="89"/>
      <c r="I6" s="482"/>
      <c r="J6" s="91"/>
      <c r="K6" s="89"/>
      <c r="L6" s="482"/>
      <c r="M6" s="91"/>
      <c r="N6" s="89"/>
      <c r="O6" s="482"/>
      <c r="P6" s="91"/>
      <c r="Q6" s="89"/>
      <c r="R6" s="482"/>
      <c r="S6" s="91"/>
      <c r="T6" s="91"/>
      <c r="U6" s="4"/>
      <c r="V6" s="14">
        <v>174.5</v>
      </c>
      <c r="W6" s="14">
        <v>349</v>
      </c>
      <c r="X6" s="78">
        <f t="shared" ref="X6:X14" si="0">SUM(C6:T6)</f>
        <v>0</v>
      </c>
      <c r="Y6" s="269">
        <f>V6*X6</f>
        <v>0</v>
      </c>
    </row>
    <row r="7" spans="1:25" ht="23.25">
      <c r="A7" s="18" t="s">
        <v>223</v>
      </c>
      <c r="B7" s="86"/>
      <c r="C7" s="451"/>
      <c r="D7" s="87"/>
      <c r="E7" s="86"/>
      <c r="F7" s="451"/>
      <c r="G7" s="87"/>
      <c r="H7" s="86"/>
      <c r="I7" s="451"/>
      <c r="J7" s="87"/>
      <c r="K7" s="86"/>
      <c r="L7" s="451"/>
      <c r="M7" s="87"/>
      <c r="N7" s="86"/>
      <c r="O7" s="451"/>
      <c r="P7" s="87"/>
      <c r="Q7" s="86"/>
      <c r="R7" s="451"/>
      <c r="S7" s="87"/>
      <c r="T7" s="87"/>
      <c r="U7" s="4"/>
      <c r="V7" s="14">
        <v>174.5</v>
      </c>
      <c r="W7" s="14">
        <v>349</v>
      </c>
      <c r="X7" s="78">
        <f t="shared" si="0"/>
        <v>0</v>
      </c>
      <c r="Y7" s="269">
        <f t="shared" ref="Y7:Y14" si="1">V7*X7</f>
        <v>0</v>
      </c>
    </row>
    <row r="8" spans="1:25" ht="23.25">
      <c r="A8" s="18" t="s">
        <v>64</v>
      </c>
      <c r="B8" s="86"/>
      <c r="C8" s="451"/>
      <c r="D8" s="87"/>
      <c r="E8" s="86"/>
      <c r="F8" s="451"/>
      <c r="G8" s="87"/>
      <c r="H8" s="86"/>
      <c r="I8" s="451"/>
      <c r="J8" s="87"/>
      <c r="K8" s="86"/>
      <c r="L8" s="451"/>
      <c r="M8" s="87"/>
      <c r="N8" s="86"/>
      <c r="O8" s="451"/>
      <c r="P8" s="87"/>
      <c r="Q8" s="86"/>
      <c r="R8" s="451"/>
      <c r="S8" s="87"/>
      <c r="T8" s="87"/>
      <c r="U8" s="4"/>
      <c r="V8" s="14">
        <v>199.5</v>
      </c>
      <c r="W8" s="14">
        <v>399</v>
      </c>
      <c r="X8" s="78">
        <f t="shared" si="0"/>
        <v>0</v>
      </c>
      <c r="Y8" s="269">
        <f t="shared" si="1"/>
        <v>0</v>
      </c>
    </row>
    <row r="9" spans="1:25" ht="23.25">
      <c r="A9" s="18" t="s">
        <v>222</v>
      </c>
      <c r="B9" s="86"/>
      <c r="C9" s="451"/>
      <c r="D9" s="87"/>
      <c r="E9" s="86"/>
      <c r="F9" s="451"/>
      <c r="G9" s="87"/>
      <c r="H9" s="86"/>
      <c r="I9" s="451"/>
      <c r="J9" s="87"/>
      <c r="K9" s="86"/>
      <c r="L9" s="451"/>
      <c r="M9" s="87"/>
      <c r="N9" s="86"/>
      <c r="O9" s="451"/>
      <c r="P9" s="87"/>
      <c r="Q9" s="86"/>
      <c r="R9" s="451"/>
      <c r="S9" s="87"/>
      <c r="T9" s="87"/>
      <c r="U9" s="4"/>
      <c r="V9" s="14">
        <v>169.5</v>
      </c>
      <c r="W9" s="14">
        <v>339</v>
      </c>
      <c r="X9" s="78">
        <f t="shared" si="0"/>
        <v>0</v>
      </c>
      <c r="Y9" s="269">
        <f t="shared" si="1"/>
        <v>0</v>
      </c>
    </row>
    <row r="10" spans="1:25" s="422" customFormat="1" ht="23.25">
      <c r="A10" s="18" t="s">
        <v>223</v>
      </c>
      <c r="B10" s="86"/>
      <c r="C10" s="451"/>
      <c r="D10" s="87"/>
      <c r="E10" s="86"/>
      <c r="F10" s="451"/>
      <c r="G10" s="87"/>
      <c r="H10" s="86"/>
      <c r="I10" s="451"/>
      <c r="J10" s="87"/>
      <c r="K10" s="86"/>
      <c r="L10" s="451"/>
      <c r="M10" s="87"/>
      <c r="N10" s="86"/>
      <c r="O10" s="451"/>
      <c r="P10" s="87"/>
      <c r="Q10" s="86"/>
      <c r="R10" s="451"/>
      <c r="S10" s="87"/>
      <c r="T10" s="87"/>
      <c r="U10" s="4"/>
      <c r="V10" s="14">
        <v>169.5</v>
      </c>
      <c r="W10" s="14">
        <v>339</v>
      </c>
      <c r="X10" s="443">
        <f t="shared" si="0"/>
        <v>0</v>
      </c>
      <c r="Y10" s="478">
        <f t="shared" ref="Y10:Y12" si="2">V10*X10</f>
        <v>0</v>
      </c>
    </row>
    <row r="11" spans="1:25" s="422" customFormat="1" ht="23.25">
      <c r="A11" s="18" t="s">
        <v>222</v>
      </c>
      <c r="B11" s="86"/>
      <c r="C11" s="451"/>
      <c r="D11" s="87"/>
      <c r="E11" s="86"/>
      <c r="F11" s="451"/>
      <c r="G11" s="87"/>
      <c r="H11" s="86"/>
      <c r="I11" s="451"/>
      <c r="J11" s="87"/>
      <c r="K11" s="86"/>
      <c r="L11" s="451"/>
      <c r="M11" s="87"/>
      <c r="N11" s="86"/>
      <c r="O11" s="451"/>
      <c r="P11" s="87"/>
      <c r="Q11" s="86"/>
      <c r="R11" s="451"/>
      <c r="S11" s="87"/>
      <c r="T11" s="87"/>
      <c r="U11" s="4"/>
      <c r="V11" s="14">
        <v>169.5</v>
      </c>
      <c r="W11" s="14">
        <v>339</v>
      </c>
      <c r="X11" s="443">
        <f t="shared" si="0"/>
        <v>0</v>
      </c>
      <c r="Y11" s="478">
        <f t="shared" si="2"/>
        <v>0</v>
      </c>
    </row>
    <row r="12" spans="1:25" s="422" customFormat="1" ht="23.25">
      <c r="A12" s="18" t="s">
        <v>64</v>
      </c>
      <c r="B12" s="86"/>
      <c r="C12" s="451"/>
      <c r="D12" s="87"/>
      <c r="E12" s="86"/>
      <c r="F12" s="451"/>
      <c r="G12" s="87"/>
      <c r="H12" s="86"/>
      <c r="I12" s="451"/>
      <c r="J12" s="87"/>
      <c r="K12" s="86"/>
      <c r="L12" s="451"/>
      <c r="M12" s="87"/>
      <c r="N12" s="86"/>
      <c r="O12" s="451"/>
      <c r="P12" s="87"/>
      <c r="Q12" s="86"/>
      <c r="R12" s="451"/>
      <c r="S12" s="87"/>
      <c r="T12" s="87"/>
      <c r="U12" s="4"/>
      <c r="V12" s="14">
        <v>169.5</v>
      </c>
      <c r="W12" s="14">
        <v>339</v>
      </c>
      <c r="X12" s="443">
        <f t="shared" si="0"/>
        <v>0</v>
      </c>
      <c r="Y12" s="478">
        <f t="shared" si="2"/>
        <v>0</v>
      </c>
    </row>
    <row r="13" spans="1:25" ht="23.25">
      <c r="A13" s="18" t="s">
        <v>222</v>
      </c>
      <c r="B13" s="86"/>
      <c r="C13" s="451"/>
      <c r="D13" s="87"/>
      <c r="E13" s="86"/>
      <c r="F13" s="451"/>
      <c r="G13" s="87"/>
      <c r="H13" s="86"/>
      <c r="I13" s="451"/>
      <c r="J13" s="87"/>
      <c r="K13" s="86"/>
      <c r="L13" s="451"/>
      <c r="M13" s="87"/>
      <c r="N13" s="86"/>
      <c r="O13" s="451"/>
      <c r="P13" s="87"/>
      <c r="Q13" s="86"/>
      <c r="R13" s="451"/>
      <c r="S13" s="87"/>
      <c r="T13" s="87"/>
      <c r="U13" s="4"/>
      <c r="V13" s="14">
        <v>124.5</v>
      </c>
      <c r="W13" s="14">
        <v>249</v>
      </c>
      <c r="X13" s="78">
        <f t="shared" si="0"/>
        <v>0</v>
      </c>
      <c r="Y13" s="269">
        <f t="shared" si="1"/>
        <v>0</v>
      </c>
    </row>
    <row r="14" spans="1:25" ht="24" thickBot="1">
      <c r="A14" s="18" t="s">
        <v>223</v>
      </c>
      <c r="B14" s="83"/>
      <c r="C14" s="483"/>
      <c r="D14" s="88"/>
      <c r="E14" s="83"/>
      <c r="F14" s="483"/>
      <c r="G14" s="88"/>
      <c r="H14" s="83"/>
      <c r="I14" s="483"/>
      <c r="J14" s="88"/>
      <c r="K14" s="83"/>
      <c r="L14" s="483"/>
      <c r="M14" s="88"/>
      <c r="N14" s="83"/>
      <c r="O14" s="483"/>
      <c r="P14" s="88"/>
      <c r="Q14" s="83"/>
      <c r="R14" s="483"/>
      <c r="S14" s="88"/>
      <c r="T14" s="88"/>
      <c r="U14" s="4"/>
      <c r="V14" s="14">
        <v>124.5</v>
      </c>
      <c r="W14" s="14">
        <v>249</v>
      </c>
      <c r="X14" s="78">
        <f t="shared" si="0"/>
        <v>0</v>
      </c>
      <c r="Y14" s="269">
        <f t="shared" si="1"/>
        <v>0</v>
      </c>
    </row>
    <row r="16" spans="1:25" ht="24" thickBot="1">
      <c r="A16" s="9"/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91"/>
      <c r="Q16" s="491"/>
      <c r="R16" s="343"/>
      <c r="S16" s="344"/>
    </row>
    <row r="17" spans="1:20" ht="21.75" thickBot="1">
      <c r="A17" s="19" t="s">
        <v>32</v>
      </c>
      <c r="B17" s="8"/>
      <c r="C17" s="345">
        <v>37</v>
      </c>
      <c r="D17" s="346">
        <v>38</v>
      </c>
      <c r="E17" s="346">
        <v>39</v>
      </c>
      <c r="F17" s="346">
        <v>40</v>
      </c>
      <c r="G17" s="346">
        <v>41</v>
      </c>
      <c r="H17" s="347">
        <v>42</v>
      </c>
      <c r="I17" s="347">
        <v>43</v>
      </c>
      <c r="J17" s="347">
        <v>44</v>
      </c>
      <c r="K17" s="347">
        <v>45</v>
      </c>
      <c r="L17" s="15"/>
      <c r="M17" s="484">
        <v>2</v>
      </c>
      <c r="P17" s="2" t="s">
        <v>9</v>
      </c>
      <c r="Q17" s="2" t="s">
        <v>10</v>
      </c>
      <c r="R17" s="70" t="s">
        <v>11</v>
      </c>
      <c r="S17" s="268" t="s">
        <v>240</v>
      </c>
    </row>
    <row r="18" spans="1:20" ht="24" thickBot="1">
      <c r="A18" s="348" t="s">
        <v>30</v>
      </c>
      <c r="B18" s="349" t="s">
        <v>224</v>
      </c>
      <c r="C18" s="350"/>
      <c r="D18" s="58"/>
      <c r="E18" s="58"/>
      <c r="F18" s="58"/>
      <c r="G18" s="58"/>
      <c r="H18" s="58"/>
      <c r="I18" s="524"/>
      <c r="J18" s="524"/>
      <c r="K18" s="525"/>
      <c r="L18" s="15"/>
      <c r="P18" s="14">
        <v>74.5</v>
      </c>
      <c r="Q18" s="14">
        <v>149</v>
      </c>
      <c r="R18" s="78">
        <f t="shared" ref="R18:R25" si="3">SUM(C18:K18)</f>
        <v>0</v>
      </c>
      <c r="S18" s="269">
        <f t="shared" ref="S18:S25" si="4">P18*R18</f>
        <v>0</v>
      </c>
    </row>
    <row r="19" spans="1:20" s="422" customFormat="1" ht="24" thickBot="1">
      <c r="A19" s="348" t="s">
        <v>30</v>
      </c>
      <c r="B19" s="349" t="s">
        <v>225</v>
      </c>
      <c r="C19" s="479"/>
      <c r="D19" s="480"/>
      <c r="E19" s="480"/>
      <c r="F19" s="480"/>
      <c r="G19" s="480"/>
      <c r="H19" s="480"/>
      <c r="I19" s="526"/>
      <c r="J19" s="526"/>
      <c r="K19" s="527"/>
      <c r="L19" s="15"/>
      <c r="P19" s="14">
        <v>74.5</v>
      </c>
      <c r="Q19" s="14">
        <v>149</v>
      </c>
      <c r="R19" s="443">
        <f t="shared" ref="R19" si="5">SUM(C19:K19)</f>
        <v>0</v>
      </c>
      <c r="S19" s="478">
        <f t="shared" ref="S19" si="6">P19*R19</f>
        <v>0</v>
      </c>
    </row>
    <row r="20" spans="1:20" ht="24" thickBot="1">
      <c r="A20" s="21" t="s">
        <v>31</v>
      </c>
      <c r="B20" s="26" t="s">
        <v>224</v>
      </c>
      <c r="C20" s="83"/>
      <c r="D20" s="92"/>
      <c r="E20" s="92"/>
      <c r="F20" s="92"/>
      <c r="G20" s="92"/>
      <c r="H20" s="92"/>
      <c r="I20" s="92"/>
      <c r="J20" s="92"/>
      <c r="K20" s="88"/>
      <c r="L20" s="4"/>
      <c r="P20" s="14">
        <v>69.5</v>
      </c>
      <c r="Q20" s="14">
        <v>139</v>
      </c>
      <c r="R20" s="78">
        <f t="shared" si="3"/>
        <v>0</v>
      </c>
      <c r="S20" s="269">
        <f t="shared" si="4"/>
        <v>0</v>
      </c>
    </row>
    <row r="21" spans="1:20" ht="24" thickBot="1">
      <c r="A21" s="22" t="s">
        <v>226</v>
      </c>
      <c r="B21" s="26" t="s">
        <v>224</v>
      </c>
      <c r="C21" s="84"/>
      <c r="D21" s="93"/>
      <c r="E21" s="93"/>
      <c r="F21" s="93"/>
      <c r="G21" s="93"/>
      <c r="H21" s="93"/>
      <c r="I21" s="93"/>
      <c r="J21" s="93"/>
      <c r="K21" s="85"/>
      <c r="L21" s="4"/>
      <c r="P21" s="14">
        <v>69.5</v>
      </c>
      <c r="Q21" s="14">
        <v>139</v>
      </c>
      <c r="R21" s="78">
        <f t="shared" si="3"/>
        <v>0</v>
      </c>
      <c r="S21" s="269">
        <f t="shared" si="4"/>
        <v>0</v>
      </c>
    </row>
    <row r="22" spans="1:20" ht="23.25">
      <c r="A22" s="23" t="s">
        <v>227</v>
      </c>
      <c r="B22" s="23" t="s">
        <v>185</v>
      </c>
      <c r="C22" s="84"/>
      <c r="D22" s="93"/>
      <c r="E22" s="93"/>
      <c r="F22" s="93"/>
      <c r="G22" s="93"/>
      <c r="H22" s="85"/>
      <c r="I22" s="343"/>
      <c r="J22" s="343"/>
      <c r="K22" s="343"/>
      <c r="L22" s="4"/>
      <c r="P22" s="14">
        <v>69.5</v>
      </c>
      <c r="Q22" s="14">
        <v>139</v>
      </c>
      <c r="R22" s="78">
        <f t="shared" si="3"/>
        <v>0</v>
      </c>
      <c r="S22" s="269">
        <f t="shared" si="4"/>
        <v>0</v>
      </c>
    </row>
    <row r="23" spans="1:20" ht="24" thickBot="1">
      <c r="A23" s="22" t="s">
        <v>227</v>
      </c>
      <c r="B23" s="24" t="s">
        <v>64</v>
      </c>
      <c r="C23" s="86"/>
      <c r="D23" s="78"/>
      <c r="E23" s="78"/>
      <c r="F23" s="78"/>
      <c r="G23" s="78"/>
      <c r="H23" s="87"/>
      <c r="I23" s="343"/>
      <c r="J23" s="343"/>
      <c r="K23" s="343"/>
      <c r="L23" s="4"/>
      <c r="P23" s="14">
        <v>69.5</v>
      </c>
      <c r="Q23" s="14">
        <v>139</v>
      </c>
      <c r="R23" s="78">
        <f t="shared" si="3"/>
        <v>0</v>
      </c>
      <c r="S23" s="269">
        <f t="shared" si="4"/>
        <v>0</v>
      </c>
    </row>
    <row r="24" spans="1:20" ht="23.25">
      <c r="A24" s="23" t="s">
        <v>228</v>
      </c>
      <c r="B24" s="23" t="s">
        <v>185</v>
      </c>
      <c r="C24" s="89"/>
      <c r="D24" s="90"/>
      <c r="E24" s="90"/>
      <c r="F24" s="90"/>
      <c r="G24" s="90"/>
      <c r="H24" s="91"/>
      <c r="I24" s="343"/>
      <c r="J24" s="343"/>
      <c r="K24" s="343"/>
      <c r="L24" s="4"/>
      <c r="P24" s="14">
        <v>69.5</v>
      </c>
      <c r="Q24" s="14">
        <v>139</v>
      </c>
      <c r="R24" s="78">
        <f t="shared" si="3"/>
        <v>0</v>
      </c>
      <c r="S24" s="269">
        <f t="shared" si="4"/>
        <v>0</v>
      </c>
    </row>
    <row r="25" spans="1:20" ht="24" thickBot="1">
      <c r="A25" s="21" t="s">
        <v>228</v>
      </c>
      <c r="B25" s="25" t="s">
        <v>64</v>
      </c>
      <c r="C25" s="351"/>
      <c r="D25" s="352"/>
      <c r="E25" s="352"/>
      <c r="F25" s="352"/>
      <c r="G25" s="352"/>
      <c r="H25" s="353"/>
      <c r="I25" s="343"/>
      <c r="J25" s="343"/>
      <c r="K25" s="343"/>
      <c r="L25" s="4"/>
      <c r="P25" s="14">
        <v>69.5</v>
      </c>
      <c r="Q25" s="14">
        <v>139</v>
      </c>
      <c r="R25" s="78">
        <f t="shared" si="3"/>
        <v>0</v>
      </c>
      <c r="S25" s="269">
        <f t="shared" si="4"/>
        <v>0</v>
      </c>
    </row>
    <row r="26" spans="1:20" ht="23.25">
      <c r="P26" s="487"/>
      <c r="Q26" s="487"/>
      <c r="R26" s="343"/>
      <c r="S26" s="344"/>
    </row>
    <row r="27" spans="1:20" s="355" customFormat="1" ht="47.25" thickBot="1">
      <c r="A27" s="69" t="s">
        <v>229</v>
      </c>
      <c r="B27" s="3"/>
      <c r="C27" s="3"/>
      <c r="D27" s="354"/>
      <c r="E27" s="354"/>
      <c r="F27" s="354"/>
      <c r="G27" s="354"/>
      <c r="H27" s="354"/>
      <c r="I27" s="354"/>
      <c r="J27" s="354"/>
      <c r="K27" s="354"/>
      <c r="L27" s="354"/>
      <c r="S27" s="27"/>
      <c r="T27" s="4"/>
    </row>
    <row r="28" spans="1:20" s="355" customFormat="1" ht="47.25" thickBot="1">
      <c r="A28" s="69" t="s">
        <v>230</v>
      </c>
      <c r="B28" s="3"/>
      <c r="C28" s="16">
        <v>37</v>
      </c>
      <c r="D28" s="7">
        <v>38</v>
      </c>
      <c r="E28" s="7">
        <v>39</v>
      </c>
      <c r="F28" s="7">
        <v>40</v>
      </c>
      <c r="G28" s="7">
        <v>41</v>
      </c>
      <c r="H28" s="7">
        <v>42</v>
      </c>
      <c r="I28" s="7">
        <v>43</v>
      </c>
      <c r="J28" s="7">
        <v>44</v>
      </c>
      <c r="K28" s="17">
        <v>45</v>
      </c>
      <c r="L28" s="3"/>
      <c r="P28" s="2" t="s">
        <v>9</v>
      </c>
      <c r="Q28" s="2" t="s">
        <v>10</v>
      </c>
      <c r="R28" s="70" t="s">
        <v>11</v>
      </c>
      <c r="S28" s="268" t="s">
        <v>240</v>
      </c>
    </row>
    <row r="29" spans="1:20" s="355" customFormat="1" ht="46.5">
      <c r="A29" s="356" t="s">
        <v>231</v>
      </c>
      <c r="B29" s="357" t="s">
        <v>0</v>
      </c>
      <c r="C29" s="358"/>
      <c r="D29" s="359"/>
      <c r="E29" s="359"/>
      <c r="F29" s="359"/>
      <c r="G29" s="359"/>
      <c r="H29" s="359"/>
      <c r="I29" s="359"/>
      <c r="J29" s="359"/>
      <c r="K29" s="360"/>
      <c r="L29" s="3"/>
      <c r="P29" s="14">
        <v>79.5</v>
      </c>
      <c r="Q29" s="14">
        <v>159.99</v>
      </c>
      <c r="R29" s="78">
        <f>SUM(C29:K29)</f>
        <v>0</v>
      </c>
      <c r="S29" s="269">
        <f>P29*R29</f>
        <v>0</v>
      </c>
    </row>
    <row r="30" spans="1:20" s="355" customFormat="1" ht="46.5">
      <c r="A30" s="356" t="s">
        <v>231</v>
      </c>
      <c r="B30" s="357" t="s">
        <v>232</v>
      </c>
      <c r="C30" s="361"/>
      <c r="D30" s="362"/>
      <c r="E30" s="362"/>
      <c r="F30" s="362"/>
      <c r="G30" s="362"/>
      <c r="H30" s="362"/>
      <c r="I30" s="362"/>
      <c r="J30" s="362"/>
      <c r="K30" s="363"/>
      <c r="L30" s="3"/>
      <c r="P30" s="14">
        <v>79.5</v>
      </c>
      <c r="Q30" s="14">
        <v>159.99</v>
      </c>
      <c r="R30" s="78">
        <f>SUM(C30:K30)</f>
        <v>0</v>
      </c>
      <c r="S30" s="269">
        <f>P30*R30</f>
        <v>0</v>
      </c>
    </row>
    <row r="31" spans="1:20" s="355" customFormat="1" ht="46.5">
      <c r="A31" s="356" t="s">
        <v>233</v>
      </c>
      <c r="B31" s="357" t="s">
        <v>0</v>
      </c>
      <c r="C31" s="364"/>
      <c r="D31" s="365"/>
      <c r="E31" s="365"/>
      <c r="F31" s="365"/>
      <c r="G31" s="365"/>
      <c r="H31" s="365"/>
      <c r="I31" s="365"/>
      <c r="J31" s="365"/>
      <c r="K31" s="366"/>
      <c r="L31" s="3"/>
      <c r="P31" s="14">
        <v>79.5</v>
      </c>
      <c r="Q31" s="14">
        <v>159.99</v>
      </c>
      <c r="R31" s="78">
        <f>SUM(C31:K31)</f>
        <v>0</v>
      </c>
      <c r="S31" s="269">
        <f>P31*R31</f>
        <v>0</v>
      </c>
    </row>
    <row r="32" spans="1:20" s="355" customFormat="1" ht="47.25" thickBot="1">
      <c r="A32" s="356" t="s">
        <v>234</v>
      </c>
      <c r="B32" s="357" t="s">
        <v>0</v>
      </c>
      <c r="C32" s="367"/>
      <c r="D32" s="368"/>
      <c r="E32" s="368"/>
      <c r="F32" s="368"/>
      <c r="G32" s="368"/>
      <c r="H32" s="368"/>
      <c r="I32" s="368"/>
      <c r="J32" s="368"/>
      <c r="K32" s="369"/>
      <c r="L32" s="3"/>
      <c r="P32" s="14">
        <v>79.5</v>
      </c>
      <c r="Q32" s="14">
        <v>159.99</v>
      </c>
      <c r="R32" s="78">
        <f>SUM(C32:K32)</f>
        <v>0</v>
      </c>
      <c r="S32" s="269">
        <f>P32*R32</f>
        <v>0</v>
      </c>
    </row>
    <row r="33" spans="1:19" s="355" customFormat="1" ht="47.25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P33" s="370"/>
      <c r="Q33" s="370"/>
      <c r="R33" s="371"/>
      <c r="S33" s="372"/>
    </row>
    <row r="34" spans="1:19" s="355" customFormat="1" ht="47.25" thickBot="1">
      <c r="A34" s="3"/>
      <c r="B34" s="3"/>
      <c r="C34" s="16">
        <v>37</v>
      </c>
      <c r="D34" s="7">
        <v>38</v>
      </c>
      <c r="E34" s="7">
        <v>39</v>
      </c>
      <c r="F34" s="7">
        <v>40</v>
      </c>
      <c r="G34" s="7">
        <v>41</v>
      </c>
      <c r="H34" s="7">
        <v>42</v>
      </c>
      <c r="I34" s="7">
        <v>43</v>
      </c>
      <c r="J34" s="7">
        <v>44</v>
      </c>
      <c r="K34" s="17">
        <v>45</v>
      </c>
      <c r="L34" s="3"/>
      <c r="P34" s="2" t="s">
        <v>9</v>
      </c>
      <c r="Q34" s="2" t="s">
        <v>10</v>
      </c>
      <c r="R34" s="70" t="s">
        <v>11</v>
      </c>
      <c r="S34" s="268" t="s">
        <v>240</v>
      </c>
    </row>
    <row r="35" spans="1:19" s="355" customFormat="1" ht="46.5">
      <c r="A35" s="356" t="s">
        <v>235</v>
      </c>
      <c r="B35" s="357" t="s">
        <v>0</v>
      </c>
      <c r="C35" s="358"/>
      <c r="D35" s="359"/>
      <c r="E35" s="359"/>
      <c r="F35" s="359"/>
      <c r="G35" s="359"/>
      <c r="H35" s="359"/>
      <c r="I35" s="359"/>
      <c r="J35" s="359"/>
      <c r="K35" s="360"/>
      <c r="L35" s="3"/>
      <c r="P35" s="14">
        <v>64.989999999999995</v>
      </c>
      <c r="Q35" s="14">
        <v>129.99</v>
      </c>
      <c r="R35" s="78">
        <f>SUM(C35:K35)</f>
        <v>0</v>
      </c>
      <c r="S35" s="269">
        <f t="shared" ref="S35:S36" si="7">P35*R35</f>
        <v>0</v>
      </c>
    </row>
    <row r="36" spans="1:19" s="355" customFormat="1" ht="47.25" thickBot="1">
      <c r="A36" s="356" t="s">
        <v>236</v>
      </c>
      <c r="B36" s="357" t="s">
        <v>232</v>
      </c>
      <c r="C36" s="373"/>
      <c r="D36" s="374"/>
      <c r="E36" s="374"/>
      <c r="F36" s="374"/>
      <c r="G36" s="374"/>
      <c r="H36" s="374"/>
      <c r="I36" s="374"/>
      <c r="J36" s="374"/>
      <c r="K36" s="375"/>
      <c r="L36" s="3"/>
      <c r="P36" s="56">
        <v>64.989999999999995</v>
      </c>
      <c r="Q36" s="56">
        <v>129.99</v>
      </c>
      <c r="R36" s="396">
        <f>SUM(C36:K36)</f>
        <v>0</v>
      </c>
      <c r="S36" s="270">
        <f t="shared" si="7"/>
        <v>0</v>
      </c>
    </row>
    <row r="37" spans="1:19" ht="27" thickBot="1">
      <c r="P37" s="485" t="s">
        <v>111</v>
      </c>
      <c r="Q37" s="486"/>
      <c r="R37" s="397">
        <f>SUM(R6:R36)</f>
        <v>0</v>
      </c>
      <c r="S37" s="398">
        <f>SUM(S6:S36)</f>
        <v>0</v>
      </c>
    </row>
  </sheetData>
  <mergeCells count="7">
    <mergeCell ref="P37:Q37"/>
    <mergeCell ref="P26:Q26"/>
    <mergeCell ref="A1:A2"/>
    <mergeCell ref="H1:N3"/>
    <mergeCell ref="O1:P1"/>
    <mergeCell ref="O3:P3"/>
    <mergeCell ref="P16:Q16"/>
  </mergeCells>
  <pageMargins left="0.7" right="0.7" top="0.75" bottom="0.75" header="0.3" footer="0.3"/>
  <pageSetup paperSize="9"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8"/>
  <sheetViews>
    <sheetView topLeftCell="P1" workbookViewId="0">
      <selection activeCell="Q4" sqref="Q4:W4"/>
    </sheetView>
  </sheetViews>
  <sheetFormatPr defaultColWidth="8.85546875" defaultRowHeight="24.75" customHeight="1"/>
  <cols>
    <col min="1" max="3" width="12.7109375" customWidth="1"/>
    <col min="4" max="10" width="12.7109375" style="418" customWidth="1"/>
    <col min="11" max="11" width="19.5703125" style="418" customWidth="1"/>
    <col min="12" max="12" width="6.140625" style="418" customWidth="1"/>
    <col min="13" max="13" width="10.7109375" style="418" customWidth="1"/>
    <col min="14" max="16" width="12.7109375" style="418" customWidth="1"/>
    <col min="17" max="18" width="12.7109375" style="199" customWidth="1"/>
    <col min="19" max="22" width="12.7109375" customWidth="1"/>
    <col min="23" max="23" width="22.140625" customWidth="1"/>
    <col min="24" max="24" width="3.140625" customWidth="1"/>
    <col min="25" max="25" width="2.140625" customWidth="1"/>
    <col min="26" max="27" width="14.85546875" customWidth="1"/>
    <col min="28" max="28" width="13.28515625" style="97" bestFit="1" customWidth="1"/>
    <col min="29" max="29" width="18.7109375" customWidth="1"/>
  </cols>
  <sheetData>
    <row r="1" spans="1:29" ht="0.95" customHeight="1"/>
    <row r="2" spans="1:29" ht="36" customHeight="1">
      <c r="D2" s="523"/>
      <c r="E2" s="523"/>
      <c r="F2" s="523"/>
      <c r="G2" s="523"/>
      <c r="H2" s="523"/>
      <c r="I2" s="523"/>
      <c r="J2" s="523"/>
      <c r="K2" s="523"/>
      <c r="L2" s="523"/>
    </row>
    <row r="3" spans="1:29" ht="36" customHeight="1">
      <c r="B3" s="200" t="s">
        <v>18</v>
      </c>
      <c r="C3" s="418"/>
      <c r="D3" s="521"/>
      <c r="E3" s="521"/>
      <c r="F3" s="521"/>
      <c r="G3" s="521"/>
      <c r="H3" s="521"/>
      <c r="I3" s="521"/>
      <c r="J3" s="521"/>
      <c r="K3" s="521"/>
      <c r="L3" s="521"/>
    </row>
    <row r="4" spans="1:29" ht="92.25">
      <c r="B4" s="200" t="s">
        <v>193</v>
      </c>
      <c r="C4" s="418"/>
      <c r="D4" s="522"/>
      <c r="E4" s="522"/>
      <c r="F4" s="522"/>
      <c r="G4" s="522"/>
      <c r="H4" s="522"/>
      <c r="I4" s="522"/>
      <c r="J4" s="522"/>
      <c r="K4" s="522"/>
      <c r="L4" s="522"/>
      <c r="N4" s="488" t="s">
        <v>241</v>
      </c>
      <c r="O4" s="488"/>
      <c r="P4" s="199"/>
      <c r="Q4" s="518" t="s">
        <v>261</v>
      </c>
      <c r="R4" s="518"/>
      <c r="S4" s="518"/>
      <c r="T4" s="518"/>
      <c r="U4" s="518"/>
      <c r="V4" s="518"/>
      <c r="W4" s="518"/>
    </row>
    <row r="5" spans="1:29" ht="36" customHeight="1">
      <c r="B5" s="200" t="s">
        <v>85</v>
      </c>
      <c r="C5" s="418"/>
      <c r="D5" s="521"/>
      <c r="E5" s="521"/>
      <c r="F5" s="521"/>
      <c r="G5" s="521"/>
      <c r="Q5" s="20"/>
      <c r="R5" s="20"/>
      <c r="S5" s="20"/>
      <c r="T5" s="20"/>
      <c r="U5" s="20"/>
      <c r="V5" s="20"/>
    </row>
    <row r="6" spans="1:29" s="201" customFormat="1" ht="36" customHeight="1" thickBot="1">
      <c r="B6" s="202"/>
      <c r="C6" s="202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AB6" s="288"/>
    </row>
    <row r="7" spans="1:29" s="201" customFormat="1" ht="36" customHeight="1" thickBot="1">
      <c r="A7" s="519" t="s">
        <v>220</v>
      </c>
      <c r="B7" s="520"/>
      <c r="C7" s="520"/>
      <c r="D7" s="520"/>
      <c r="E7" s="520"/>
      <c r="F7" s="520"/>
      <c r="G7" s="520"/>
      <c r="H7" s="520"/>
      <c r="I7" s="520"/>
      <c r="J7" s="520"/>
      <c r="K7" s="205" t="s">
        <v>201</v>
      </c>
      <c r="L7" s="419"/>
      <c r="M7" s="519" t="s">
        <v>221</v>
      </c>
      <c r="N7" s="520"/>
      <c r="O7" s="520"/>
      <c r="P7" s="520"/>
      <c r="Q7" s="520"/>
      <c r="R7" s="520"/>
      <c r="S7" s="520"/>
      <c r="T7" s="520"/>
      <c r="U7" s="520"/>
      <c r="V7" s="520"/>
      <c r="W7" s="205" t="s">
        <v>201</v>
      </c>
      <c r="X7" s="206"/>
      <c r="Y7" s="206"/>
      <c r="Z7" s="301" t="s">
        <v>9</v>
      </c>
      <c r="AA7" s="301" t="s">
        <v>90</v>
      </c>
      <c r="AB7" s="388" t="s">
        <v>194</v>
      </c>
      <c r="AC7" s="301" t="s">
        <v>87</v>
      </c>
    </row>
    <row r="8" spans="1:29" s="20" customFormat="1" ht="36" customHeight="1" thickBot="1">
      <c r="A8" s="207" t="s">
        <v>197</v>
      </c>
      <c r="B8" s="415" t="s">
        <v>198</v>
      </c>
      <c r="C8" s="208" t="s">
        <v>199</v>
      </c>
      <c r="D8" s="208" t="s">
        <v>200</v>
      </c>
      <c r="E8" s="208" t="s">
        <v>201</v>
      </c>
      <c r="F8" s="208" t="s">
        <v>202</v>
      </c>
      <c r="G8" s="208" t="s">
        <v>203</v>
      </c>
      <c r="H8" s="208" t="s">
        <v>204</v>
      </c>
      <c r="I8" s="208" t="s">
        <v>205</v>
      </c>
      <c r="J8" s="208" t="s">
        <v>206</v>
      </c>
      <c r="K8" s="210" t="s">
        <v>208</v>
      </c>
      <c r="L8" s="211"/>
      <c r="M8" s="207" t="s">
        <v>197</v>
      </c>
      <c r="N8" s="415" t="s">
        <v>198</v>
      </c>
      <c r="O8" s="208" t="s">
        <v>199</v>
      </c>
      <c r="P8" s="208" t="s">
        <v>200</v>
      </c>
      <c r="Q8" s="208" t="s">
        <v>201</v>
      </c>
      <c r="R8" s="208" t="s">
        <v>202</v>
      </c>
      <c r="S8" s="208" t="s">
        <v>203</v>
      </c>
      <c r="T8" s="208" t="s">
        <v>204</v>
      </c>
      <c r="U8" s="208" t="s">
        <v>205</v>
      </c>
      <c r="V8" s="208" t="s">
        <v>206</v>
      </c>
      <c r="W8" s="210" t="s">
        <v>208</v>
      </c>
      <c r="X8" s="419"/>
      <c r="Y8" s="419"/>
      <c r="Z8" s="40" t="s">
        <v>240</v>
      </c>
      <c r="AA8" s="40" t="s">
        <v>240</v>
      </c>
      <c r="AB8" s="40"/>
      <c r="AC8" s="40"/>
    </row>
    <row r="9" spans="1:29" s="20" customFormat="1" ht="39.950000000000003" customHeight="1">
      <c r="A9" s="128">
        <v>36</v>
      </c>
      <c r="B9" s="302">
        <v>11.5</v>
      </c>
      <c r="C9" s="241">
        <v>11.75</v>
      </c>
      <c r="D9" s="241">
        <v>12.204724409448819</v>
      </c>
      <c r="E9" s="241">
        <v>12.5</v>
      </c>
      <c r="F9" s="241">
        <v>13.25</v>
      </c>
      <c r="G9" s="214">
        <v>13.75</v>
      </c>
      <c r="H9" s="214">
        <v>14.25</v>
      </c>
      <c r="I9" s="214">
        <v>15</v>
      </c>
      <c r="J9" s="215"/>
      <c r="K9" s="242">
        <v>17.322834645669293</v>
      </c>
      <c r="L9" s="218"/>
      <c r="M9" s="128">
        <v>36</v>
      </c>
      <c r="N9" s="336"/>
      <c r="O9" s="321"/>
      <c r="P9" s="321"/>
      <c r="Q9" s="321"/>
      <c r="R9" s="321"/>
      <c r="S9" s="322"/>
      <c r="T9" s="322"/>
      <c r="U9" s="322"/>
      <c r="V9" s="337"/>
      <c r="W9" s="242">
        <v>17.322834645669293</v>
      </c>
      <c r="X9" s="419"/>
      <c r="Z9" s="389">
        <v>199.99</v>
      </c>
      <c r="AA9" s="390">
        <v>399.99</v>
      </c>
      <c r="AB9" s="391">
        <f>SUM(O9:T9)</f>
        <v>0</v>
      </c>
      <c r="AC9" s="392">
        <f>AB9*Z9</f>
        <v>0</v>
      </c>
    </row>
    <row r="10" spans="1:29" s="20" customFormat="1" ht="39.950000000000003" customHeight="1">
      <c r="A10" s="133">
        <v>37</v>
      </c>
      <c r="B10" s="247">
        <v>11.5</v>
      </c>
      <c r="C10" s="245">
        <v>12</v>
      </c>
      <c r="D10" s="245">
        <v>12.5</v>
      </c>
      <c r="E10" s="244">
        <v>12.75</v>
      </c>
      <c r="F10" s="244">
        <v>13.5</v>
      </c>
      <c r="G10" s="222">
        <v>14</v>
      </c>
      <c r="H10" s="222">
        <v>14.5</v>
      </c>
      <c r="I10" s="222">
        <v>15.15748031496063</v>
      </c>
      <c r="J10" s="226"/>
      <c r="K10" s="246">
        <v>17.716535433070867</v>
      </c>
      <c r="L10" s="218"/>
      <c r="M10" s="133">
        <v>37</v>
      </c>
      <c r="N10" s="324"/>
      <c r="O10" s="328"/>
      <c r="P10" s="328"/>
      <c r="Q10" s="325"/>
      <c r="R10" s="325"/>
      <c r="S10" s="326"/>
      <c r="T10" s="326"/>
      <c r="U10" s="326"/>
      <c r="V10" s="331"/>
      <c r="W10" s="246">
        <v>17.716535433070867</v>
      </c>
      <c r="X10" s="419"/>
      <c r="Z10" s="389">
        <v>199.99</v>
      </c>
      <c r="AA10" s="390">
        <v>399.99</v>
      </c>
      <c r="AB10" s="291">
        <f>SUM(O10:V10)</f>
        <v>0</v>
      </c>
      <c r="AC10" s="77">
        <f t="shared" ref="AC10:AC18" si="0">AB10*Z10</f>
        <v>0</v>
      </c>
    </row>
    <row r="11" spans="1:29" s="20" customFormat="1" ht="39.950000000000003" customHeight="1">
      <c r="A11" s="133">
        <v>38</v>
      </c>
      <c r="B11" s="247">
        <v>11.5</v>
      </c>
      <c r="C11" s="245">
        <v>12</v>
      </c>
      <c r="D11" s="245">
        <v>12.5</v>
      </c>
      <c r="E11" s="245">
        <v>12.75</v>
      </c>
      <c r="F11" s="245">
        <v>13.5</v>
      </c>
      <c r="G11" s="244">
        <v>14</v>
      </c>
      <c r="H11" s="222">
        <v>14.5</v>
      </c>
      <c r="I11" s="222">
        <v>15.25</v>
      </c>
      <c r="J11" s="226"/>
      <c r="K11" s="246">
        <v>17.913385826771652</v>
      </c>
      <c r="L11" s="218"/>
      <c r="M11" s="133">
        <v>38</v>
      </c>
      <c r="N11" s="324"/>
      <c r="O11" s="328"/>
      <c r="P11" s="328"/>
      <c r="Q11" s="328"/>
      <c r="R11" s="328"/>
      <c r="S11" s="325"/>
      <c r="T11" s="326"/>
      <c r="U11" s="326"/>
      <c r="V11" s="331"/>
      <c r="W11" s="246">
        <v>17.913385826771652</v>
      </c>
      <c r="X11" s="419"/>
      <c r="Z11" s="389">
        <v>199.99</v>
      </c>
      <c r="AA11" s="390">
        <v>399.99</v>
      </c>
      <c r="AB11" s="291">
        <f>SUM(O11:V11)</f>
        <v>0</v>
      </c>
      <c r="AC11" s="77">
        <f t="shared" si="0"/>
        <v>0</v>
      </c>
    </row>
    <row r="12" spans="1:29" s="20" customFormat="1" ht="39.950000000000003" customHeight="1">
      <c r="A12" s="133">
        <v>39</v>
      </c>
      <c r="B12" s="247">
        <v>11.5</v>
      </c>
      <c r="C12" s="245">
        <v>12</v>
      </c>
      <c r="D12" s="245">
        <v>12.5</v>
      </c>
      <c r="E12" s="245">
        <v>12.75</v>
      </c>
      <c r="F12" s="245">
        <v>13.5</v>
      </c>
      <c r="G12" s="244">
        <v>14</v>
      </c>
      <c r="H12" s="222">
        <v>14.5</v>
      </c>
      <c r="I12" s="222">
        <v>15.25</v>
      </c>
      <c r="J12" s="222">
        <v>15.75</v>
      </c>
      <c r="K12" s="246">
        <v>18.30708661417323</v>
      </c>
      <c r="L12" s="218"/>
      <c r="M12" s="133">
        <v>39</v>
      </c>
      <c r="N12" s="324"/>
      <c r="O12" s="328"/>
      <c r="P12" s="328"/>
      <c r="Q12" s="328"/>
      <c r="R12" s="328"/>
      <c r="S12" s="325"/>
      <c r="T12" s="326"/>
      <c r="U12" s="326"/>
      <c r="V12" s="326"/>
      <c r="W12" s="246">
        <v>18.30708661417323</v>
      </c>
      <c r="X12" s="419"/>
      <c r="Z12" s="389">
        <v>199.99</v>
      </c>
      <c r="AA12" s="390">
        <v>399.99</v>
      </c>
      <c r="AB12" s="291">
        <f>SUM(O12:V12)</f>
        <v>0</v>
      </c>
      <c r="AC12" s="77">
        <f t="shared" si="0"/>
        <v>0</v>
      </c>
    </row>
    <row r="13" spans="1:29" s="20" customFormat="1" ht="39.950000000000003" customHeight="1">
      <c r="A13" s="133">
        <v>40</v>
      </c>
      <c r="B13" s="247">
        <v>12</v>
      </c>
      <c r="C13" s="244">
        <v>12.5</v>
      </c>
      <c r="D13" s="244">
        <v>12.75</v>
      </c>
      <c r="E13" s="244">
        <v>13.5</v>
      </c>
      <c r="F13" s="244">
        <v>14</v>
      </c>
      <c r="G13" s="222">
        <v>14.5</v>
      </c>
      <c r="H13" s="222">
        <v>15.25</v>
      </c>
      <c r="I13" s="222">
        <v>15.75</v>
      </c>
      <c r="J13" s="222">
        <v>16.25</v>
      </c>
      <c r="K13" s="246">
        <v>18.503937007874015</v>
      </c>
      <c r="L13" s="218"/>
      <c r="M13" s="133">
        <v>40</v>
      </c>
      <c r="N13" s="324"/>
      <c r="O13" s="325"/>
      <c r="P13" s="325"/>
      <c r="Q13" s="325"/>
      <c r="R13" s="325"/>
      <c r="S13" s="326"/>
      <c r="T13" s="326"/>
      <c r="U13" s="326"/>
      <c r="V13" s="326"/>
      <c r="W13" s="246">
        <v>18.503937007874015</v>
      </c>
      <c r="X13" s="419"/>
      <c r="Z13" s="389">
        <v>199.99</v>
      </c>
      <c r="AA13" s="390">
        <v>399.99</v>
      </c>
      <c r="AB13" s="291">
        <f t="shared" ref="AB13:AB16" si="1">SUM(O13:V13)</f>
        <v>0</v>
      </c>
      <c r="AC13" s="77">
        <f t="shared" si="0"/>
        <v>0</v>
      </c>
    </row>
    <row r="14" spans="1:29" s="20" customFormat="1" ht="39.950000000000003" customHeight="1">
      <c r="A14" s="133">
        <v>41</v>
      </c>
      <c r="B14" s="243">
        <v>12.5</v>
      </c>
      <c r="C14" s="222">
        <v>12.75</v>
      </c>
      <c r="D14" s="222">
        <v>13.5</v>
      </c>
      <c r="E14" s="222">
        <v>14</v>
      </c>
      <c r="F14" s="222">
        <v>14.5</v>
      </c>
      <c r="G14" s="222">
        <v>15.25</v>
      </c>
      <c r="H14" s="222">
        <v>15.75</v>
      </c>
      <c r="I14" s="222">
        <v>16.25</v>
      </c>
      <c r="J14" s="226"/>
      <c r="K14" s="246">
        <v>18.700787401574804</v>
      </c>
      <c r="L14" s="218"/>
      <c r="M14" s="133">
        <v>41</v>
      </c>
      <c r="N14" s="338"/>
      <c r="O14" s="326"/>
      <c r="P14" s="326"/>
      <c r="Q14" s="326"/>
      <c r="R14" s="326"/>
      <c r="S14" s="326"/>
      <c r="T14" s="326"/>
      <c r="U14" s="326"/>
      <c r="V14" s="331"/>
      <c r="W14" s="246">
        <v>18.700787401574804</v>
      </c>
      <c r="X14" s="419"/>
      <c r="Z14" s="389">
        <v>199.99</v>
      </c>
      <c r="AA14" s="390">
        <v>399.99</v>
      </c>
      <c r="AB14" s="291">
        <f t="shared" si="1"/>
        <v>0</v>
      </c>
      <c r="AC14" s="77">
        <f t="shared" si="0"/>
        <v>0</v>
      </c>
    </row>
    <row r="15" spans="1:29" s="20" customFormat="1" ht="39.950000000000003" customHeight="1">
      <c r="A15" s="133">
        <v>42</v>
      </c>
      <c r="B15" s="221"/>
      <c r="C15" s="222">
        <v>13.5</v>
      </c>
      <c r="D15" s="222">
        <v>14</v>
      </c>
      <c r="E15" s="222">
        <v>14.5</v>
      </c>
      <c r="F15" s="222">
        <v>15.25</v>
      </c>
      <c r="G15" s="222">
        <v>15.75</v>
      </c>
      <c r="H15" s="222">
        <v>16.25</v>
      </c>
      <c r="I15" s="226"/>
      <c r="J15" s="226"/>
      <c r="K15" s="246">
        <v>19.094488188976378</v>
      </c>
      <c r="L15" s="218"/>
      <c r="M15" s="133">
        <v>42</v>
      </c>
      <c r="N15" s="330"/>
      <c r="O15" s="326"/>
      <c r="P15" s="326"/>
      <c r="Q15" s="326"/>
      <c r="R15" s="326"/>
      <c r="S15" s="326"/>
      <c r="T15" s="326"/>
      <c r="U15" s="331"/>
      <c r="V15" s="331"/>
      <c r="W15" s="246">
        <v>19.094488188976378</v>
      </c>
      <c r="X15" s="419"/>
      <c r="Z15" s="389">
        <v>199.99</v>
      </c>
      <c r="AA15" s="390">
        <v>399.99</v>
      </c>
      <c r="AB15" s="291">
        <f t="shared" si="1"/>
        <v>0</v>
      </c>
      <c r="AC15" s="77">
        <f t="shared" si="0"/>
        <v>0</v>
      </c>
    </row>
    <row r="16" spans="1:29" s="20" customFormat="1" ht="39.950000000000003" customHeight="1">
      <c r="A16" s="133">
        <v>43</v>
      </c>
      <c r="B16" s="221"/>
      <c r="C16" s="222">
        <v>13.5</v>
      </c>
      <c r="D16" s="222">
        <v>14</v>
      </c>
      <c r="E16" s="222">
        <v>14.5</v>
      </c>
      <c r="F16" s="222">
        <v>15.25</v>
      </c>
      <c r="G16" s="222">
        <v>15.74</v>
      </c>
      <c r="H16" s="226"/>
      <c r="I16" s="226"/>
      <c r="J16" s="226"/>
      <c r="K16" s="246">
        <v>19.488188976377952</v>
      </c>
      <c r="L16" s="218"/>
      <c r="M16" s="133">
        <v>43</v>
      </c>
      <c r="N16" s="330"/>
      <c r="O16" s="326"/>
      <c r="P16" s="326"/>
      <c r="Q16" s="326"/>
      <c r="R16" s="326"/>
      <c r="S16" s="326"/>
      <c r="T16" s="331"/>
      <c r="U16" s="331"/>
      <c r="V16" s="331"/>
      <c r="W16" s="246">
        <v>19.488188976377952</v>
      </c>
      <c r="X16" s="419"/>
      <c r="Z16" s="389">
        <v>199.99</v>
      </c>
      <c r="AA16" s="390">
        <v>399.99</v>
      </c>
      <c r="AB16" s="291">
        <f t="shared" si="1"/>
        <v>0</v>
      </c>
      <c r="AC16" s="77">
        <f t="shared" si="0"/>
        <v>0</v>
      </c>
    </row>
    <row r="17" spans="1:29" s="20" customFormat="1" ht="39.950000000000003" customHeight="1">
      <c r="A17" s="133">
        <v>44</v>
      </c>
      <c r="B17" s="221"/>
      <c r="C17" s="226"/>
      <c r="D17" s="222">
        <v>14.25</v>
      </c>
      <c r="E17" s="222">
        <v>14.75</v>
      </c>
      <c r="F17" s="222">
        <v>15.25</v>
      </c>
      <c r="G17" s="222">
        <v>16</v>
      </c>
      <c r="H17" s="226"/>
      <c r="I17" s="226"/>
      <c r="J17" s="226"/>
      <c r="K17" s="246">
        <v>19.881889763779526</v>
      </c>
      <c r="L17" s="218"/>
      <c r="M17" s="133">
        <v>44</v>
      </c>
      <c r="N17" s="330"/>
      <c r="O17" s="331"/>
      <c r="P17" s="326"/>
      <c r="Q17" s="326"/>
      <c r="R17" s="326"/>
      <c r="S17" s="326"/>
      <c r="T17" s="331"/>
      <c r="U17" s="331"/>
      <c r="V17" s="331"/>
      <c r="W17" s="246">
        <v>19.881889763779526</v>
      </c>
      <c r="X17" s="419"/>
      <c r="Z17" s="389">
        <v>199.99</v>
      </c>
      <c r="AA17" s="390">
        <v>399.99</v>
      </c>
      <c r="AB17" s="291">
        <f>P17+R17+T17+V17</f>
        <v>0</v>
      </c>
      <c r="AC17" s="77">
        <f t="shared" si="0"/>
        <v>0</v>
      </c>
    </row>
    <row r="18" spans="1:29" s="20" customFormat="1" ht="39.950000000000003" customHeight="1" thickBot="1">
      <c r="A18" s="228">
        <v>45</v>
      </c>
      <c r="B18" s="229"/>
      <c r="C18" s="232"/>
      <c r="D18" s="231">
        <v>14.25</v>
      </c>
      <c r="E18" s="231">
        <v>15</v>
      </c>
      <c r="F18" s="231">
        <v>15.5</v>
      </c>
      <c r="G18" s="231">
        <v>16.5</v>
      </c>
      <c r="H18" s="232"/>
      <c r="I18" s="232"/>
      <c r="J18" s="232"/>
      <c r="K18" s="249">
        <v>20.275590551181104</v>
      </c>
      <c r="L18" s="218"/>
      <c r="M18" s="133">
        <v>45</v>
      </c>
      <c r="N18" s="332"/>
      <c r="O18" s="333"/>
      <c r="P18" s="334"/>
      <c r="Q18" s="334"/>
      <c r="R18" s="334"/>
      <c r="S18" s="334"/>
      <c r="T18" s="333"/>
      <c r="U18" s="333"/>
      <c r="V18" s="333"/>
      <c r="W18" s="249">
        <v>20.275590551181104</v>
      </c>
      <c r="X18" s="419"/>
      <c r="Z18" s="389">
        <v>199.99</v>
      </c>
      <c r="AA18" s="390">
        <v>399.99</v>
      </c>
      <c r="AB18" s="291">
        <f>P18+R18+T18</f>
        <v>0</v>
      </c>
      <c r="AC18" s="77">
        <f t="shared" si="0"/>
        <v>0</v>
      </c>
    </row>
    <row r="19" spans="1:29" s="20" customFormat="1" ht="36" customHeight="1" thickBot="1">
      <c r="A19" s="235"/>
      <c r="B19" s="236"/>
      <c r="C19" s="237"/>
      <c r="D19" s="238"/>
      <c r="E19" s="238"/>
      <c r="F19" s="238"/>
      <c r="G19" s="237"/>
      <c r="H19" s="238"/>
      <c r="I19" s="238"/>
      <c r="J19" s="238"/>
      <c r="K19" s="238"/>
      <c r="L19" s="239"/>
      <c r="M19" s="235"/>
      <c r="N19" s="236"/>
      <c r="O19" s="237"/>
      <c r="P19" s="238"/>
      <c r="Q19" s="238"/>
      <c r="R19" s="238"/>
      <c r="S19" s="237"/>
      <c r="T19" s="238"/>
      <c r="U19" s="238"/>
      <c r="V19" s="238"/>
      <c r="W19" s="238"/>
      <c r="X19" s="419"/>
      <c r="Z19" s="419"/>
      <c r="AA19" s="419"/>
      <c r="AB19" s="292"/>
      <c r="AC19" s="419"/>
    </row>
    <row r="20" spans="1:29" s="20" customFormat="1" ht="36" customHeight="1" thickBot="1">
      <c r="A20" s="75"/>
      <c r="B20" s="415" t="s">
        <v>198</v>
      </c>
      <c r="C20" s="208" t="s">
        <v>199</v>
      </c>
      <c r="D20" s="208" t="s">
        <v>200</v>
      </c>
      <c r="E20" s="208" t="s">
        <v>201</v>
      </c>
      <c r="F20" s="208" t="s">
        <v>202</v>
      </c>
      <c r="G20" s="208" t="s">
        <v>203</v>
      </c>
      <c r="H20" s="208" t="s">
        <v>204</v>
      </c>
      <c r="I20" s="208" t="s">
        <v>205</v>
      </c>
      <c r="J20" s="208" t="s">
        <v>206</v>
      </c>
      <c r="K20" s="75" t="s">
        <v>209</v>
      </c>
      <c r="L20" s="419"/>
      <c r="M20" s="75"/>
      <c r="N20" s="415" t="s">
        <v>198</v>
      </c>
      <c r="O20" s="208" t="s">
        <v>199</v>
      </c>
      <c r="P20" s="208" t="s">
        <v>200</v>
      </c>
      <c r="Q20" s="208" t="s">
        <v>201</v>
      </c>
      <c r="R20" s="208" t="s">
        <v>202</v>
      </c>
      <c r="S20" s="208" t="s">
        <v>203</v>
      </c>
      <c r="T20" s="208" t="s">
        <v>204</v>
      </c>
      <c r="U20" s="208" t="s">
        <v>205</v>
      </c>
      <c r="V20" s="208" t="s">
        <v>206</v>
      </c>
      <c r="W20" s="75" t="s">
        <v>209</v>
      </c>
      <c r="X20" s="419"/>
      <c r="Z20" s="301" t="s">
        <v>9</v>
      </c>
      <c r="AA20" s="301" t="s">
        <v>90</v>
      </c>
      <c r="AB20" s="289" t="s">
        <v>194</v>
      </c>
      <c r="AC20" s="267" t="s">
        <v>87</v>
      </c>
    </row>
    <row r="21" spans="1:29" s="20" customFormat="1" ht="39.950000000000003" customHeight="1" thickBot="1">
      <c r="A21" s="128">
        <v>36</v>
      </c>
      <c r="B21" s="240">
        <v>11.5</v>
      </c>
      <c r="C21" s="241">
        <v>11.75</v>
      </c>
      <c r="D21" s="241">
        <v>12.204724409448819</v>
      </c>
      <c r="E21" s="214">
        <v>12.5</v>
      </c>
      <c r="F21" s="214">
        <v>13.25</v>
      </c>
      <c r="G21" s="214">
        <v>13.75</v>
      </c>
      <c r="H21" s="214">
        <v>14.25</v>
      </c>
      <c r="I21" s="214">
        <v>15</v>
      </c>
      <c r="J21" s="216"/>
      <c r="K21" s="304">
        <v>18.503937007874015</v>
      </c>
      <c r="L21" s="419"/>
      <c r="M21" s="128">
        <v>36</v>
      </c>
      <c r="N21" s="320"/>
      <c r="O21" s="321"/>
      <c r="P21" s="321"/>
      <c r="Q21" s="322"/>
      <c r="R21" s="322"/>
      <c r="S21" s="322"/>
      <c r="T21" s="322"/>
      <c r="U21" s="322"/>
      <c r="V21" s="323"/>
      <c r="W21" s="304">
        <v>18.503937007874015</v>
      </c>
      <c r="X21" s="419"/>
      <c r="Z21" s="303">
        <v>199.99</v>
      </c>
      <c r="AA21" s="260">
        <v>399.99</v>
      </c>
      <c r="AB21" s="291">
        <f>SUM(N21:T21)</f>
        <v>0</v>
      </c>
      <c r="AC21" s="77">
        <f t="shared" ref="AC21:AC30" si="2">AB21*Z21</f>
        <v>0</v>
      </c>
    </row>
    <row r="22" spans="1:29" s="20" customFormat="1" ht="39.950000000000003" customHeight="1" thickBot="1">
      <c r="A22" s="133">
        <v>37</v>
      </c>
      <c r="B22" s="247">
        <v>11.5</v>
      </c>
      <c r="C22" s="244">
        <v>12</v>
      </c>
      <c r="D22" s="244">
        <v>12.5</v>
      </c>
      <c r="E22" s="222">
        <v>12.75</v>
      </c>
      <c r="F22" s="222">
        <v>13.5</v>
      </c>
      <c r="G22" s="222">
        <v>14</v>
      </c>
      <c r="H22" s="222">
        <v>14.5</v>
      </c>
      <c r="I22" s="222">
        <v>15.15748031496063</v>
      </c>
      <c r="J22" s="227"/>
      <c r="K22" s="246">
        <v>19.094488188976378</v>
      </c>
      <c r="L22" s="419"/>
      <c r="M22" s="133">
        <v>37</v>
      </c>
      <c r="N22" s="324"/>
      <c r="O22" s="325"/>
      <c r="P22" s="325"/>
      <c r="Q22" s="326"/>
      <c r="R22" s="326"/>
      <c r="S22" s="326"/>
      <c r="T22" s="326"/>
      <c r="U22" s="326"/>
      <c r="V22" s="327"/>
      <c r="W22" s="246">
        <v>19.094488188976378</v>
      </c>
      <c r="X22" s="419"/>
      <c r="Z22" s="303">
        <v>199.99</v>
      </c>
      <c r="AA22" s="260">
        <v>399.99</v>
      </c>
      <c r="AB22" s="291">
        <f t="shared" ref="AB22:AB27" si="3">SUM(N22:V22)</f>
        <v>0</v>
      </c>
      <c r="AC22" s="77">
        <f t="shared" si="2"/>
        <v>0</v>
      </c>
    </row>
    <row r="23" spans="1:29" ht="39.950000000000003" customHeight="1" thickBot="1">
      <c r="A23" s="133">
        <v>38</v>
      </c>
      <c r="B23" s="247">
        <v>11.5</v>
      </c>
      <c r="C23" s="245">
        <v>12</v>
      </c>
      <c r="D23" s="245">
        <v>12.5</v>
      </c>
      <c r="E23" s="245">
        <v>12.75</v>
      </c>
      <c r="F23" s="244">
        <v>13.5</v>
      </c>
      <c r="G23" s="222">
        <v>14</v>
      </c>
      <c r="H23" s="222">
        <v>14.5</v>
      </c>
      <c r="I23" s="222">
        <v>15.25</v>
      </c>
      <c r="J23" s="227"/>
      <c r="K23" s="246">
        <v>19.094488188976378</v>
      </c>
      <c r="L23" s="419"/>
      <c r="M23" s="133">
        <v>38</v>
      </c>
      <c r="N23" s="324"/>
      <c r="O23" s="328"/>
      <c r="P23" s="328"/>
      <c r="Q23" s="328"/>
      <c r="R23" s="325"/>
      <c r="S23" s="326"/>
      <c r="T23" s="326"/>
      <c r="U23" s="326"/>
      <c r="V23" s="327"/>
      <c r="W23" s="246">
        <v>19.094488188976378</v>
      </c>
      <c r="X23" s="419"/>
      <c r="Z23" s="303">
        <v>199.99</v>
      </c>
      <c r="AA23" s="260">
        <v>399.99</v>
      </c>
      <c r="AB23" s="291">
        <f t="shared" si="3"/>
        <v>0</v>
      </c>
      <c r="AC23" s="77">
        <f t="shared" si="2"/>
        <v>0</v>
      </c>
    </row>
    <row r="24" spans="1:29" ht="39.950000000000003" customHeight="1" thickBot="1">
      <c r="A24" s="133">
        <v>39</v>
      </c>
      <c r="B24" s="247">
        <v>11.5</v>
      </c>
      <c r="C24" s="245">
        <v>12</v>
      </c>
      <c r="D24" s="245">
        <v>12.5</v>
      </c>
      <c r="E24" s="245">
        <v>12.75</v>
      </c>
      <c r="F24" s="244">
        <v>13.5</v>
      </c>
      <c r="G24" s="244">
        <v>14</v>
      </c>
      <c r="H24" s="222">
        <v>14.5</v>
      </c>
      <c r="I24" s="222">
        <v>15.25</v>
      </c>
      <c r="J24" s="223">
        <v>15.75</v>
      </c>
      <c r="K24" s="246">
        <v>19.488188976377952</v>
      </c>
      <c r="L24" s="419"/>
      <c r="M24" s="133">
        <v>39</v>
      </c>
      <c r="N24" s="324"/>
      <c r="O24" s="328"/>
      <c r="P24" s="328"/>
      <c r="Q24" s="328"/>
      <c r="R24" s="325"/>
      <c r="S24" s="325"/>
      <c r="T24" s="326"/>
      <c r="U24" s="326"/>
      <c r="V24" s="329"/>
      <c r="W24" s="246">
        <v>19.488188976377952</v>
      </c>
      <c r="X24" s="419"/>
      <c r="Z24" s="303">
        <v>199.99</v>
      </c>
      <c r="AA24" s="260">
        <v>399.99</v>
      </c>
      <c r="AB24" s="291">
        <f t="shared" si="3"/>
        <v>0</v>
      </c>
      <c r="AC24" s="77">
        <f t="shared" si="2"/>
        <v>0</v>
      </c>
    </row>
    <row r="25" spans="1:29" ht="39.950000000000003" customHeight="1" thickBot="1">
      <c r="A25" s="133">
        <v>40</v>
      </c>
      <c r="B25" s="247">
        <v>12</v>
      </c>
      <c r="C25" s="244">
        <v>12.5</v>
      </c>
      <c r="D25" s="245">
        <v>12.75</v>
      </c>
      <c r="E25" s="245">
        <v>13.5</v>
      </c>
      <c r="F25" s="244">
        <v>14</v>
      </c>
      <c r="G25" s="222">
        <v>14.5</v>
      </c>
      <c r="H25" s="222">
        <v>15.25</v>
      </c>
      <c r="I25" s="222">
        <v>15.75</v>
      </c>
      <c r="J25" s="223">
        <v>16.25</v>
      </c>
      <c r="K25" s="246">
        <v>19.685039370078741</v>
      </c>
      <c r="L25" s="419"/>
      <c r="M25" s="133">
        <v>40</v>
      </c>
      <c r="N25" s="324"/>
      <c r="O25" s="325"/>
      <c r="P25" s="328"/>
      <c r="Q25" s="328"/>
      <c r="R25" s="325"/>
      <c r="S25" s="326"/>
      <c r="T25" s="326"/>
      <c r="U25" s="326"/>
      <c r="V25" s="329"/>
      <c r="W25" s="246">
        <v>19.685039370078741</v>
      </c>
      <c r="X25" s="419"/>
      <c r="Z25" s="303">
        <v>199.99</v>
      </c>
      <c r="AA25" s="260">
        <v>399.99</v>
      </c>
      <c r="AB25" s="291">
        <f t="shared" si="3"/>
        <v>0</v>
      </c>
      <c r="AC25" s="77">
        <f t="shared" si="2"/>
        <v>0</v>
      </c>
    </row>
    <row r="26" spans="1:29" ht="39.950000000000003" customHeight="1" thickBot="1">
      <c r="A26" s="133">
        <v>41</v>
      </c>
      <c r="B26" s="247">
        <v>12.5</v>
      </c>
      <c r="C26" s="244">
        <v>12.75</v>
      </c>
      <c r="D26" s="245">
        <v>13.5</v>
      </c>
      <c r="E26" s="244">
        <v>14</v>
      </c>
      <c r="F26" s="244">
        <v>14.5</v>
      </c>
      <c r="G26" s="222">
        <v>15.25</v>
      </c>
      <c r="H26" s="222">
        <v>15.75</v>
      </c>
      <c r="I26" s="222">
        <v>16.25</v>
      </c>
      <c r="J26" s="227"/>
      <c r="K26" s="246">
        <v>19.881889763779526</v>
      </c>
      <c r="L26" s="419"/>
      <c r="M26" s="133">
        <v>41</v>
      </c>
      <c r="N26" s="324"/>
      <c r="O26" s="325"/>
      <c r="P26" s="328"/>
      <c r="Q26" s="325"/>
      <c r="R26" s="325"/>
      <c r="S26" s="326"/>
      <c r="T26" s="326"/>
      <c r="U26" s="326"/>
      <c r="V26" s="327"/>
      <c r="W26" s="246">
        <v>19.881889763779526</v>
      </c>
      <c r="X26" s="419"/>
      <c r="Z26" s="303">
        <v>199.99</v>
      </c>
      <c r="AA26" s="260">
        <v>399.99</v>
      </c>
      <c r="AB26" s="291">
        <f t="shared" si="3"/>
        <v>0</v>
      </c>
      <c r="AC26" s="77">
        <f t="shared" si="2"/>
        <v>0</v>
      </c>
    </row>
    <row r="27" spans="1:29" ht="39.950000000000003" customHeight="1" thickBot="1">
      <c r="A27" s="133">
        <v>42</v>
      </c>
      <c r="B27" s="221"/>
      <c r="C27" s="244">
        <v>13.5</v>
      </c>
      <c r="D27" s="244">
        <v>14</v>
      </c>
      <c r="E27" s="222">
        <v>14.5</v>
      </c>
      <c r="F27" s="222">
        <v>15.25</v>
      </c>
      <c r="G27" s="222">
        <v>15.75</v>
      </c>
      <c r="H27" s="222">
        <v>16.25</v>
      </c>
      <c r="I27" s="226"/>
      <c r="J27" s="227"/>
      <c r="K27" s="246">
        <v>20.275590551181104</v>
      </c>
      <c r="L27" s="419"/>
      <c r="M27" s="133">
        <v>42</v>
      </c>
      <c r="N27" s="330"/>
      <c r="O27" s="325"/>
      <c r="P27" s="325"/>
      <c r="Q27" s="326"/>
      <c r="R27" s="326"/>
      <c r="S27" s="326"/>
      <c r="T27" s="326"/>
      <c r="U27" s="331"/>
      <c r="V27" s="327"/>
      <c r="W27" s="246">
        <v>20.275590551181104</v>
      </c>
      <c r="X27" s="419"/>
      <c r="Z27" s="303">
        <v>199.99</v>
      </c>
      <c r="AA27" s="260">
        <v>399.99</v>
      </c>
      <c r="AB27" s="291">
        <f t="shared" si="3"/>
        <v>0</v>
      </c>
      <c r="AC27" s="77">
        <f t="shared" si="2"/>
        <v>0</v>
      </c>
    </row>
    <row r="28" spans="1:29" ht="39.950000000000003" customHeight="1" thickBot="1">
      <c r="A28" s="133">
        <v>43</v>
      </c>
      <c r="B28" s="221"/>
      <c r="C28" s="222">
        <v>13.5</v>
      </c>
      <c r="D28" s="222">
        <v>14</v>
      </c>
      <c r="E28" s="222">
        <v>14.5</v>
      </c>
      <c r="F28" s="222">
        <v>15.25</v>
      </c>
      <c r="G28" s="222">
        <v>15.74</v>
      </c>
      <c r="H28" s="226"/>
      <c r="I28" s="226"/>
      <c r="J28" s="227"/>
      <c r="K28" s="246">
        <v>20.685039370078702</v>
      </c>
      <c r="L28" s="419"/>
      <c r="M28" s="133">
        <v>43</v>
      </c>
      <c r="N28" s="330"/>
      <c r="O28" s="326"/>
      <c r="P28" s="326"/>
      <c r="Q28" s="326"/>
      <c r="R28" s="326"/>
      <c r="S28" s="326"/>
      <c r="T28" s="331"/>
      <c r="U28" s="331"/>
      <c r="V28" s="327"/>
      <c r="W28" s="246">
        <v>20.685039370078702</v>
      </c>
      <c r="X28" s="419"/>
      <c r="Z28" s="303">
        <v>199.99</v>
      </c>
      <c r="AA28" s="260">
        <v>399.99</v>
      </c>
      <c r="AB28" s="291">
        <f>SUM(P28:U28)</f>
        <v>0</v>
      </c>
      <c r="AC28" s="77">
        <f t="shared" si="2"/>
        <v>0</v>
      </c>
    </row>
    <row r="29" spans="1:29" ht="39.950000000000003" customHeight="1" thickBot="1">
      <c r="A29" s="133">
        <v>44</v>
      </c>
      <c r="B29" s="221"/>
      <c r="C29" s="226"/>
      <c r="D29" s="222">
        <v>14.25</v>
      </c>
      <c r="E29" s="222">
        <v>14.75</v>
      </c>
      <c r="F29" s="222">
        <v>15.25</v>
      </c>
      <c r="G29" s="222">
        <v>16</v>
      </c>
      <c r="H29" s="226"/>
      <c r="I29" s="226"/>
      <c r="J29" s="227"/>
      <c r="K29" s="246">
        <v>21</v>
      </c>
      <c r="L29" s="419"/>
      <c r="M29" s="133">
        <v>44</v>
      </c>
      <c r="N29" s="330"/>
      <c r="O29" s="331"/>
      <c r="P29" s="326"/>
      <c r="Q29" s="326"/>
      <c r="R29" s="326"/>
      <c r="S29" s="326"/>
      <c r="T29" s="331"/>
      <c r="U29" s="331"/>
      <c r="V29" s="327"/>
      <c r="W29" s="246">
        <v>21</v>
      </c>
      <c r="X29" s="419"/>
      <c r="Z29" s="303">
        <v>199.99</v>
      </c>
      <c r="AA29" s="260">
        <v>399.99</v>
      </c>
      <c r="AB29" s="291">
        <f>SUM(P29:U29)</f>
        <v>0</v>
      </c>
      <c r="AC29" s="77">
        <f t="shared" si="2"/>
        <v>0</v>
      </c>
    </row>
    <row r="30" spans="1:29" ht="39.950000000000003" customHeight="1" thickBot="1">
      <c r="A30" s="228">
        <v>45</v>
      </c>
      <c r="B30" s="229"/>
      <c r="C30" s="232"/>
      <c r="D30" s="231">
        <v>14.25</v>
      </c>
      <c r="E30" s="231">
        <v>15</v>
      </c>
      <c r="F30" s="231">
        <v>15.5</v>
      </c>
      <c r="G30" s="231">
        <v>16.5</v>
      </c>
      <c r="H30" s="232"/>
      <c r="I30" s="232"/>
      <c r="J30" s="233"/>
      <c r="K30" s="249">
        <v>21.488188976378002</v>
      </c>
      <c r="L30" s="419"/>
      <c r="M30" s="228">
        <v>45</v>
      </c>
      <c r="N30" s="332"/>
      <c r="O30" s="333"/>
      <c r="P30" s="334"/>
      <c r="Q30" s="334"/>
      <c r="R30" s="334"/>
      <c r="S30" s="334"/>
      <c r="T30" s="333"/>
      <c r="U30" s="333"/>
      <c r="V30" s="335"/>
      <c r="W30" s="249">
        <v>21.488188976378002</v>
      </c>
      <c r="X30" s="419"/>
      <c r="Z30" s="303">
        <v>199.99</v>
      </c>
      <c r="AA30" s="260">
        <v>399.99</v>
      </c>
      <c r="AB30" s="291">
        <f>SUM(P30:U30)</f>
        <v>0</v>
      </c>
      <c r="AC30" s="250">
        <f t="shared" si="2"/>
        <v>0</v>
      </c>
    </row>
    <row r="31" spans="1:29" ht="36" customHeight="1">
      <c r="A31" s="419"/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Z31" s="419"/>
      <c r="AA31" s="419"/>
      <c r="AB31" s="293"/>
      <c r="AC31" s="63"/>
    </row>
    <row r="32" spans="1:29" ht="36" customHeight="1" thickBot="1">
      <c r="A32" s="419"/>
      <c r="B32" s="252"/>
      <c r="C32" s="252"/>
      <c r="D32" s="252"/>
      <c r="E32" s="252"/>
      <c r="F32" s="252"/>
      <c r="G32" s="252"/>
      <c r="H32" s="252"/>
      <c r="I32" s="252"/>
      <c r="J32" s="252"/>
      <c r="K32" s="419"/>
      <c r="L32" s="419"/>
      <c r="M32" s="419"/>
      <c r="N32" s="252"/>
      <c r="O32" s="252"/>
      <c r="P32" s="252"/>
      <c r="Q32" s="252"/>
      <c r="R32" s="252"/>
      <c r="S32" s="252"/>
      <c r="T32" s="252"/>
      <c r="U32" s="252"/>
      <c r="V32" s="252"/>
      <c r="W32" s="419"/>
      <c r="X32" s="419"/>
      <c r="Z32" s="419"/>
      <c r="AA32" s="419"/>
      <c r="AB32" s="292"/>
      <c r="AC32" s="419"/>
    </row>
    <row r="33" spans="1:29" ht="36" customHeight="1" thickBot="1">
      <c r="A33" s="75"/>
      <c r="B33" s="415" t="s">
        <v>198</v>
      </c>
      <c r="C33" s="208" t="s">
        <v>199</v>
      </c>
      <c r="D33" s="208" t="s">
        <v>200</v>
      </c>
      <c r="E33" s="208" t="s">
        <v>201</v>
      </c>
      <c r="F33" s="208" t="s">
        <v>202</v>
      </c>
      <c r="G33" s="208" t="s">
        <v>203</v>
      </c>
      <c r="H33" s="208" t="s">
        <v>204</v>
      </c>
      <c r="I33" s="208" t="s">
        <v>205</v>
      </c>
      <c r="J33" s="208" t="s">
        <v>206</v>
      </c>
      <c r="K33" s="75" t="s">
        <v>210</v>
      </c>
      <c r="L33" s="419"/>
      <c r="M33" s="75"/>
      <c r="N33" s="415" t="s">
        <v>198</v>
      </c>
      <c r="O33" s="208" t="s">
        <v>199</v>
      </c>
      <c r="P33" s="208" t="s">
        <v>200</v>
      </c>
      <c r="Q33" s="208" t="s">
        <v>201</v>
      </c>
      <c r="R33" s="208" t="s">
        <v>202</v>
      </c>
      <c r="S33" s="208" t="s">
        <v>203</v>
      </c>
      <c r="T33" s="208" t="s">
        <v>204</v>
      </c>
      <c r="U33" s="208" t="s">
        <v>205</v>
      </c>
      <c r="V33" s="208" t="s">
        <v>206</v>
      </c>
      <c r="W33" s="75" t="s">
        <v>210</v>
      </c>
      <c r="X33" s="419"/>
      <c r="Z33" s="301" t="s">
        <v>9</v>
      </c>
      <c r="AA33" s="301" t="s">
        <v>90</v>
      </c>
      <c r="AB33" s="289" t="s">
        <v>194</v>
      </c>
      <c r="AC33" s="267" t="s">
        <v>87</v>
      </c>
    </row>
    <row r="34" spans="1:29" ht="39.950000000000003" customHeight="1" thickBot="1">
      <c r="A34" s="305">
        <v>38</v>
      </c>
      <c r="B34" s="306"/>
      <c r="C34" s="307"/>
      <c r="D34" s="308">
        <v>12.5</v>
      </c>
      <c r="E34" s="308">
        <v>12.75</v>
      </c>
      <c r="F34" s="308">
        <v>13.5</v>
      </c>
      <c r="G34" s="307"/>
      <c r="H34" s="307"/>
      <c r="I34" s="307"/>
      <c r="J34" s="307"/>
      <c r="K34" s="304">
        <v>19.881889763779526</v>
      </c>
      <c r="L34" s="419"/>
      <c r="M34" s="133">
        <v>37</v>
      </c>
      <c r="N34" s="312"/>
      <c r="O34" s="313"/>
      <c r="P34" s="314"/>
      <c r="Q34" s="314"/>
      <c r="R34" s="314"/>
      <c r="S34" s="313"/>
      <c r="T34" s="313"/>
      <c r="U34" s="313"/>
      <c r="V34" s="313"/>
      <c r="W34" s="304">
        <v>19.881889763779526</v>
      </c>
      <c r="X34" s="419"/>
      <c r="Z34" s="303">
        <v>199.99</v>
      </c>
      <c r="AA34" s="260">
        <v>399.99</v>
      </c>
      <c r="AB34" s="291">
        <f>SUM(N34:V34)</f>
        <v>0</v>
      </c>
      <c r="AC34" s="77">
        <f t="shared" ref="AC34:AC37" si="4">AB34*Z34</f>
        <v>0</v>
      </c>
    </row>
    <row r="35" spans="1:29" ht="39.950000000000003" customHeight="1" thickBot="1">
      <c r="A35" s="133">
        <v>39</v>
      </c>
      <c r="B35" s="221"/>
      <c r="C35" s="226"/>
      <c r="D35" s="222">
        <v>12.5</v>
      </c>
      <c r="E35" s="222">
        <v>12.75</v>
      </c>
      <c r="F35" s="222">
        <v>13.5</v>
      </c>
      <c r="G35" s="226"/>
      <c r="H35" s="226"/>
      <c r="I35" s="226"/>
      <c r="J35" s="226"/>
      <c r="K35" s="246">
        <v>20.275590551181104</v>
      </c>
      <c r="L35" s="419"/>
      <c r="M35" s="133">
        <v>38</v>
      </c>
      <c r="N35" s="315"/>
      <c r="O35" s="311"/>
      <c r="P35" s="316"/>
      <c r="Q35" s="316"/>
      <c r="R35" s="316"/>
      <c r="S35" s="311"/>
      <c r="T35" s="311"/>
      <c r="U35" s="311"/>
      <c r="V35" s="311"/>
      <c r="W35" s="246">
        <v>20.275590551181104</v>
      </c>
      <c r="X35" s="419"/>
      <c r="Z35" s="303">
        <v>199.99</v>
      </c>
      <c r="AA35" s="260">
        <v>399.99</v>
      </c>
      <c r="AB35" s="291">
        <f>SUM(N35:V35)</f>
        <v>0</v>
      </c>
      <c r="AC35" s="77">
        <f t="shared" si="4"/>
        <v>0</v>
      </c>
    </row>
    <row r="36" spans="1:29" ht="39.950000000000003" customHeight="1" thickBot="1">
      <c r="A36" s="133">
        <v>40</v>
      </c>
      <c r="B36" s="221"/>
      <c r="C36" s="226"/>
      <c r="D36" s="222">
        <v>12.75</v>
      </c>
      <c r="E36" s="222">
        <v>13.5</v>
      </c>
      <c r="F36" s="222">
        <v>14</v>
      </c>
      <c r="G36" s="226"/>
      <c r="H36" s="226"/>
      <c r="I36" s="226"/>
      <c r="J36" s="226"/>
      <c r="K36" s="246">
        <v>20.685039370078702</v>
      </c>
      <c r="L36" s="419"/>
      <c r="M36" s="133">
        <v>39</v>
      </c>
      <c r="N36" s="315"/>
      <c r="O36" s="311"/>
      <c r="P36" s="316"/>
      <c r="Q36" s="316"/>
      <c r="R36" s="316"/>
      <c r="S36" s="311"/>
      <c r="T36" s="311"/>
      <c r="U36" s="311"/>
      <c r="V36" s="311"/>
      <c r="W36" s="246">
        <v>20.685039370078702</v>
      </c>
      <c r="X36" s="419"/>
      <c r="Z36" s="303">
        <v>199.99</v>
      </c>
      <c r="AA36" s="260">
        <v>399.99</v>
      </c>
      <c r="AB36" s="291">
        <f>SUM(N36:V36)</f>
        <v>0</v>
      </c>
      <c r="AC36" s="77">
        <f t="shared" si="4"/>
        <v>0</v>
      </c>
    </row>
    <row r="37" spans="1:29" ht="39.950000000000003" customHeight="1" thickBot="1">
      <c r="A37" s="228">
        <v>41</v>
      </c>
      <c r="B37" s="229"/>
      <c r="C37" s="232"/>
      <c r="D37" s="231">
        <v>13.5</v>
      </c>
      <c r="E37" s="231">
        <v>14</v>
      </c>
      <c r="F37" s="231">
        <v>14.5</v>
      </c>
      <c r="G37" s="232"/>
      <c r="H37" s="232"/>
      <c r="I37" s="232"/>
      <c r="J37" s="232"/>
      <c r="K37" s="249">
        <v>21</v>
      </c>
      <c r="L37" s="419"/>
      <c r="M37" s="133">
        <v>40</v>
      </c>
      <c r="N37" s="317"/>
      <c r="O37" s="318"/>
      <c r="P37" s="319"/>
      <c r="Q37" s="319"/>
      <c r="R37" s="319"/>
      <c r="S37" s="318"/>
      <c r="T37" s="318"/>
      <c r="U37" s="318"/>
      <c r="V37" s="318"/>
      <c r="W37" s="249">
        <v>21</v>
      </c>
      <c r="X37" s="419"/>
      <c r="Z37" s="303">
        <v>199.99</v>
      </c>
      <c r="AA37" s="260">
        <v>399.99</v>
      </c>
      <c r="AB37" s="291">
        <f>SUM(N37:V37)</f>
        <v>0</v>
      </c>
      <c r="AC37" s="77">
        <f t="shared" si="4"/>
        <v>0</v>
      </c>
    </row>
    <row r="38" spans="1:29" ht="36" customHeight="1" thickBot="1">
      <c r="B38" s="100"/>
      <c r="C38" s="100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99"/>
      <c r="O38" s="99"/>
      <c r="P38" s="264"/>
      <c r="AB38" s="339" t="s">
        <v>11</v>
      </c>
      <c r="AC38" s="266" t="s">
        <v>240</v>
      </c>
    </row>
    <row r="39" spans="1:29" ht="36" customHeight="1" thickBot="1">
      <c r="C39" s="309"/>
      <c r="N39" s="264"/>
      <c r="O39" s="264"/>
      <c r="Y39" s="287"/>
      <c r="Z39" s="279" t="s">
        <v>214</v>
      </c>
      <c r="AA39" s="121"/>
      <c r="AB39" s="340">
        <f>SUM(AB9:AB37)</f>
        <v>0</v>
      </c>
      <c r="AC39" s="310">
        <f>SUM(AC9:AC18)+SUM(AC21:AC30)+SUM(AC34:AC37)</f>
        <v>0</v>
      </c>
    </row>
    <row r="40" spans="1:29" ht="36" customHeight="1">
      <c r="B40" s="100"/>
      <c r="AC40" s="265"/>
    </row>
    <row r="41" spans="1:29" ht="33.75" customHeight="1">
      <c r="AC41" s="265"/>
    </row>
    <row r="42" spans="1:29" ht="33.75" customHeight="1">
      <c r="AC42" s="265"/>
    </row>
    <row r="43" spans="1:29" ht="33.75" customHeight="1">
      <c r="AC43" s="265"/>
    </row>
    <row r="44" spans="1:29" ht="33.75" customHeight="1"/>
    <row r="45" spans="1:29" ht="33.75" customHeight="1"/>
    <row r="46" spans="1:29" ht="33.75" customHeight="1"/>
    <row r="47" spans="1:29" ht="33.75" customHeight="1"/>
    <row r="48" spans="1:29" ht="33.75" customHeight="1"/>
  </sheetData>
  <mergeCells count="7">
    <mergeCell ref="A7:J7"/>
    <mergeCell ref="M7:V7"/>
    <mergeCell ref="D2:L3"/>
    <mergeCell ref="D4:L4"/>
    <mergeCell ref="N4:O4"/>
    <mergeCell ref="Q4:W4"/>
    <mergeCell ref="D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48"/>
  <sheetViews>
    <sheetView zoomScale="50" zoomScaleNormal="50" workbookViewId="0">
      <selection activeCell="D5" sqref="D5:G5"/>
    </sheetView>
  </sheetViews>
  <sheetFormatPr defaultColWidth="8.85546875" defaultRowHeight="24.75" customHeight="1"/>
  <cols>
    <col min="1" max="3" width="12.7109375" customWidth="1"/>
    <col min="4" max="10" width="12.7109375" style="300" customWidth="1"/>
    <col min="11" max="11" width="19.5703125" style="300" customWidth="1"/>
    <col min="12" max="12" width="6.140625" style="300" customWidth="1"/>
    <col min="13" max="13" width="10.7109375" style="300" customWidth="1"/>
    <col min="14" max="16" width="12.7109375" style="300" customWidth="1"/>
    <col min="17" max="18" width="12.7109375" style="199" customWidth="1"/>
    <col min="19" max="22" width="12.7109375" customWidth="1"/>
    <col min="23" max="23" width="22.140625" customWidth="1"/>
    <col min="24" max="24" width="3.140625" customWidth="1"/>
    <col min="25" max="25" width="2.140625" customWidth="1"/>
    <col min="26" max="27" width="14.85546875" customWidth="1"/>
    <col min="28" max="28" width="13.28515625" style="97" bestFit="1" customWidth="1"/>
    <col min="29" max="29" width="18.7109375" customWidth="1"/>
  </cols>
  <sheetData>
    <row r="1" spans="1:29" ht="0.95" customHeight="1"/>
    <row r="2" spans="1:29" ht="36" customHeight="1">
      <c r="D2" s="523"/>
      <c r="E2" s="523"/>
      <c r="F2" s="523"/>
      <c r="G2" s="523"/>
      <c r="H2" s="523"/>
      <c r="I2" s="523"/>
      <c r="J2" s="523"/>
      <c r="K2" s="523"/>
      <c r="L2" s="523"/>
    </row>
    <row r="3" spans="1:29" ht="36" customHeight="1">
      <c r="B3" s="200" t="s">
        <v>18</v>
      </c>
      <c r="C3" s="300"/>
      <c r="D3" s="521"/>
      <c r="E3" s="521"/>
      <c r="F3" s="521"/>
      <c r="G3" s="521"/>
      <c r="H3" s="521"/>
      <c r="I3" s="521"/>
      <c r="J3" s="521"/>
      <c r="K3" s="521"/>
      <c r="L3" s="521"/>
    </row>
    <row r="4" spans="1:29" ht="92.25">
      <c r="B4" s="200" t="s">
        <v>193</v>
      </c>
      <c r="C4" s="300"/>
      <c r="D4" s="522"/>
      <c r="E4" s="522"/>
      <c r="F4" s="522"/>
      <c r="G4" s="522"/>
      <c r="H4" s="522"/>
      <c r="I4" s="522"/>
      <c r="J4" s="522"/>
      <c r="K4" s="522"/>
      <c r="L4" s="522"/>
      <c r="N4" s="488" t="s">
        <v>241</v>
      </c>
      <c r="O4" s="488"/>
      <c r="P4" s="199"/>
      <c r="Q4" s="518" t="s">
        <v>262</v>
      </c>
      <c r="R4" s="518"/>
      <c r="S4" s="518"/>
      <c r="T4" s="518"/>
      <c r="U4" s="518"/>
      <c r="V4" s="518"/>
      <c r="W4" s="518"/>
    </row>
    <row r="5" spans="1:29" ht="36" customHeight="1">
      <c r="B5" s="200" t="s">
        <v>85</v>
      </c>
      <c r="C5" s="300"/>
      <c r="D5" s="521"/>
      <c r="E5" s="521"/>
      <c r="F5" s="521"/>
      <c r="G5" s="521"/>
      <c r="Q5" s="20"/>
      <c r="R5" s="20"/>
      <c r="S5" s="20"/>
      <c r="T5" s="20"/>
      <c r="U5" s="20"/>
      <c r="V5" s="20"/>
    </row>
    <row r="6" spans="1:29" s="201" customFormat="1" ht="36" customHeight="1" thickBot="1">
      <c r="B6" s="202"/>
      <c r="C6" s="202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AB6" s="288"/>
    </row>
    <row r="7" spans="1:29" s="201" customFormat="1" ht="36" customHeight="1" thickBot="1">
      <c r="A7" s="519" t="s">
        <v>254</v>
      </c>
      <c r="B7" s="520"/>
      <c r="C7" s="520"/>
      <c r="D7" s="520"/>
      <c r="E7" s="520"/>
      <c r="F7" s="520"/>
      <c r="G7" s="520"/>
      <c r="H7" s="520"/>
      <c r="I7" s="520"/>
      <c r="J7" s="520"/>
      <c r="K7" s="205" t="s">
        <v>201</v>
      </c>
      <c r="L7" s="342"/>
      <c r="M7" s="519" t="s">
        <v>255</v>
      </c>
      <c r="N7" s="520"/>
      <c r="O7" s="520"/>
      <c r="P7" s="520"/>
      <c r="Q7" s="520"/>
      <c r="R7" s="520"/>
      <c r="S7" s="520"/>
      <c r="T7" s="520"/>
      <c r="U7" s="520"/>
      <c r="V7" s="520"/>
      <c r="W7" s="205" t="s">
        <v>201</v>
      </c>
      <c r="X7" s="206"/>
      <c r="Y7" s="206"/>
      <c r="Z7" s="267" t="s">
        <v>9</v>
      </c>
      <c r="AA7" s="267" t="s">
        <v>90</v>
      </c>
      <c r="AB7" s="395" t="s">
        <v>194</v>
      </c>
      <c r="AC7" s="267" t="s">
        <v>87</v>
      </c>
    </row>
    <row r="8" spans="1:29" s="20" customFormat="1" ht="36" customHeight="1" thickBot="1">
      <c r="A8" s="207" t="s">
        <v>197</v>
      </c>
      <c r="B8" s="271" t="s">
        <v>198</v>
      </c>
      <c r="C8" s="208" t="s">
        <v>199</v>
      </c>
      <c r="D8" s="208" t="s">
        <v>200</v>
      </c>
      <c r="E8" s="208" t="s">
        <v>201</v>
      </c>
      <c r="F8" s="208" t="s">
        <v>202</v>
      </c>
      <c r="G8" s="208" t="s">
        <v>203</v>
      </c>
      <c r="H8" s="208" t="s">
        <v>204</v>
      </c>
      <c r="I8" s="208" t="s">
        <v>205</v>
      </c>
      <c r="J8" s="208" t="s">
        <v>206</v>
      </c>
      <c r="K8" s="210" t="s">
        <v>208</v>
      </c>
      <c r="L8" s="211"/>
      <c r="M8" s="207" t="s">
        <v>197</v>
      </c>
      <c r="N8" s="271" t="s">
        <v>198</v>
      </c>
      <c r="O8" s="208" t="s">
        <v>199</v>
      </c>
      <c r="P8" s="208" t="s">
        <v>200</v>
      </c>
      <c r="Q8" s="208" t="s">
        <v>201</v>
      </c>
      <c r="R8" s="208" t="s">
        <v>202</v>
      </c>
      <c r="S8" s="208" t="s">
        <v>203</v>
      </c>
      <c r="T8" s="208" t="s">
        <v>204</v>
      </c>
      <c r="U8" s="208" t="s">
        <v>205</v>
      </c>
      <c r="V8" s="208" t="s">
        <v>206</v>
      </c>
      <c r="W8" s="210" t="s">
        <v>208</v>
      </c>
      <c r="X8" s="342"/>
      <c r="Y8" s="342"/>
      <c r="Z8" s="40" t="s">
        <v>240</v>
      </c>
      <c r="AA8" s="40" t="s">
        <v>240</v>
      </c>
      <c r="AB8" s="40"/>
      <c r="AC8" s="40"/>
    </row>
    <row r="9" spans="1:29" s="20" customFormat="1" ht="39.950000000000003" customHeight="1">
      <c r="A9" s="128">
        <v>36</v>
      </c>
      <c r="B9" s="302">
        <v>11.5</v>
      </c>
      <c r="C9" s="241">
        <v>11.75</v>
      </c>
      <c r="D9" s="241">
        <v>12.204724409448819</v>
      </c>
      <c r="E9" s="241">
        <v>12.5</v>
      </c>
      <c r="F9" s="241">
        <v>13.25</v>
      </c>
      <c r="G9" s="214">
        <v>13.75</v>
      </c>
      <c r="H9" s="214">
        <v>14.25</v>
      </c>
      <c r="I9" s="214">
        <v>15</v>
      </c>
      <c r="J9" s="215"/>
      <c r="K9" s="242">
        <v>17.322834645669293</v>
      </c>
      <c r="L9" s="218"/>
      <c r="M9" s="128">
        <v>36</v>
      </c>
      <c r="N9" s="336"/>
      <c r="O9" s="321"/>
      <c r="P9" s="321"/>
      <c r="Q9" s="321"/>
      <c r="R9" s="321"/>
      <c r="S9" s="322"/>
      <c r="T9" s="322"/>
      <c r="U9" s="322"/>
      <c r="V9" s="337"/>
      <c r="W9" s="242">
        <v>17.322834645669293</v>
      </c>
      <c r="X9" s="342"/>
      <c r="Z9" s="219">
        <v>299.99</v>
      </c>
      <c r="AA9" s="219">
        <v>599</v>
      </c>
      <c r="AB9" s="294">
        <f>SUM(O9:T9)</f>
        <v>0</v>
      </c>
      <c r="AC9" s="77">
        <f>AB9*Z9</f>
        <v>0</v>
      </c>
    </row>
    <row r="10" spans="1:29" s="20" customFormat="1" ht="39.950000000000003" customHeight="1">
      <c r="A10" s="133">
        <v>37</v>
      </c>
      <c r="B10" s="247">
        <v>11.5</v>
      </c>
      <c r="C10" s="245">
        <v>12</v>
      </c>
      <c r="D10" s="245">
        <v>12.5</v>
      </c>
      <c r="E10" s="244">
        <v>12.75</v>
      </c>
      <c r="F10" s="244">
        <v>13.5</v>
      </c>
      <c r="G10" s="222">
        <v>14</v>
      </c>
      <c r="H10" s="222">
        <v>14.5</v>
      </c>
      <c r="I10" s="222">
        <v>15.15748031496063</v>
      </c>
      <c r="J10" s="226"/>
      <c r="K10" s="246">
        <v>17.716535433070867</v>
      </c>
      <c r="L10" s="218"/>
      <c r="M10" s="133">
        <v>37</v>
      </c>
      <c r="N10" s="324"/>
      <c r="O10" s="328"/>
      <c r="P10" s="328"/>
      <c r="Q10" s="325"/>
      <c r="R10" s="325"/>
      <c r="S10" s="326"/>
      <c r="T10" s="326"/>
      <c r="U10" s="326"/>
      <c r="V10" s="331"/>
      <c r="W10" s="246">
        <v>17.716535433070867</v>
      </c>
      <c r="X10" s="342"/>
      <c r="Z10" s="219">
        <v>299.99</v>
      </c>
      <c r="AA10" s="219">
        <v>599</v>
      </c>
      <c r="AB10" s="294">
        <f>SUM(O10:V10)</f>
        <v>0</v>
      </c>
      <c r="AC10" s="77">
        <f t="shared" ref="AC10:AC18" si="0">AB10*Z10</f>
        <v>0</v>
      </c>
    </row>
    <row r="11" spans="1:29" s="20" customFormat="1" ht="39.950000000000003" customHeight="1">
      <c r="A11" s="133">
        <v>38</v>
      </c>
      <c r="B11" s="247">
        <v>11.5</v>
      </c>
      <c r="C11" s="245">
        <v>12</v>
      </c>
      <c r="D11" s="245">
        <v>12.5</v>
      </c>
      <c r="E11" s="245">
        <v>12.75</v>
      </c>
      <c r="F11" s="245">
        <v>13.5</v>
      </c>
      <c r="G11" s="244">
        <v>14</v>
      </c>
      <c r="H11" s="222">
        <v>14.5</v>
      </c>
      <c r="I11" s="222">
        <v>15.25</v>
      </c>
      <c r="J11" s="226"/>
      <c r="K11" s="246">
        <v>17.913385826771652</v>
      </c>
      <c r="L11" s="218"/>
      <c r="M11" s="133">
        <v>38</v>
      </c>
      <c r="N11" s="324"/>
      <c r="O11" s="328"/>
      <c r="P11" s="328"/>
      <c r="Q11" s="328"/>
      <c r="R11" s="328"/>
      <c r="S11" s="325"/>
      <c r="T11" s="326"/>
      <c r="U11" s="326"/>
      <c r="V11" s="331"/>
      <c r="W11" s="246">
        <v>17.913385826771652</v>
      </c>
      <c r="X11" s="342"/>
      <c r="Z11" s="219">
        <v>299.99</v>
      </c>
      <c r="AA11" s="219">
        <v>599</v>
      </c>
      <c r="AB11" s="294">
        <f>SUM(O11:V11)</f>
        <v>0</v>
      </c>
      <c r="AC11" s="77">
        <f t="shared" si="0"/>
        <v>0</v>
      </c>
    </row>
    <row r="12" spans="1:29" s="20" customFormat="1" ht="39.950000000000003" customHeight="1">
      <c r="A12" s="133">
        <v>39</v>
      </c>
      <c r="B12" s="247">
        <v>11.5</v>
      </c>
      <c r="C12" s="245">
        <v>12</v>
      </c>
      <c r="D12" s="245">
        <v>12.5</v>
      </c>
      <c r="E12" s="245">
        <v>12.75</v>
      </c>
      <c r="F12" s="245">
        <v>13.5</v>
      </c>
      <c r="G12" s="244">
        <v>14</v>
      </c>
      <c r="H12" s="222">
        <v>14.5</v>
      </c>
      <c r="I12" s="222">
        <v>15.25</v>
      </c>
      <c r="J12" s="222">
        <v>15.75</v>
      </c>
      <c r="K12" s="246">
        <v>18.30708661417323</v>
      </c>
      <c r="L12" s="218"/>
      <c r="M12" s="133">
        <v>39</v>
      </c>
      <c r="N12" s="324"/>
      <c r="O12" s="328"/>
      <c r="P12" s="328"/>
      <c r="Q12" s="328"/>
      <c r="R12" s="328"/>
      <c r="S12" s="325"/>
      <c r="T12" s="326"/>
      <c r="U12" s="326"/>
      <c r="V12" s="326"/>
      <c r="W12" s="246">
        <v>18.30708661417323</v>
      </c>
      <c r="X12" s="342"/>
      <c r="Z12" s="219">
        <v>299.99</v>
      </c>
      <c r="AA12" s="219">
        <v>599</v>
      </c>
      <c r="AB12" s="294">
        <f>SUM(O12:V12)</f>
        <v>0</v>
      </c>
      <c r="AC12" s="77">
        <f t="shared" si="0"/>
        <v>0</v>
      </c>
    </row>
    <row r="13" spans="1:29" s="20" customFormat="1" ht="39.950000000000003" customHeight="1">
      <c r="A13" s="133">
        <v>40</v>
      </c>
      <c r="B13" s="247">
        <v>12</v>
      </c>
      <c r="C13" s="244">
        <v>12.5</v>
      </c>
      <c r="D13" s="244">
        <v>12.75</v>
      </c>
      <c r="E13" s="244">
        <v>13.5</v>
      </c>
      <c r="F13" s="244">
        <v>14</v>
      </c>
      <c r="G13" s="222">
        <v>14.5</v>
      </c>
      <c r="H13" s="222">
        <v>15.25</v>
      </c>
      <c r="I13" s="222">
        <v>15.75</v>
      </c>
      <c r="J13" s="222">
        <v>16.25</v>
      </c>
      <c r="K13" s="246">
        <v>18.503937007874015</v>
      </c>
      <c r="L13" s="218"/>
      <c r="M13" s="133">
        <v>40</v>
      </c>
      <c r="N13" s="324"/>
      <c r="O13" s="325"/>
      <c r="P13" s="325"/>
      <c r="Q13" s="325"/>
      <c r="R13" s="325"/>
      <c r="S13" s="326"/>
      <c r="T13" s="326"/>
      <c r="U13" s="326"/>
      <c r="V13" s="326"/>
      <c r="W13" s="246">
        <v>18.503937007874015</v>
      </c>
      <c r="X13" s="342"/>
      <c r="Z13" s="219">
        <v>299.99</v>
      </c>
      <c r="AA13" s="219">
        <v>599</v>
      </c>
      <c r="AB13" s="294">
        <f t="shared" ref="AB13:AB16" si="1">SUM(O13:V13)</f>
        <v>0</v>
      </c>
      <c r="AC13" s="77">
        <f t="shared" si="0"/>
        <v>0</v>
      </c>
    </row>
    <row r="14" spans="1:29" s="20" customFormat="1" ht="39.950000000000003" customHeight="1">
      <c r="A14" s="133">
        <v>41</v>
      </c>
      <c r="B14" s="243">
        <v>12.5</v>
      </c>
      <c r="C14" s="222">
        <v>12.75</v>
      </c>
      <c r="D14" s="222">
        <v>13.5</v>
      </c>
      <c r="E14" s="222">
        <v>14</v>
      </c>
      <c r="F14" s="222">
        <v>14.5</v>
      </c>
      <c r="G14" s="222">
        <v>15.25</v>
      </c>
      <c r="H14" s="222">
        <v>15.75</v>
      </c>
      <c r="I14" s="222">
        <v>16.25</v>
      </c>
      <c r="J14" s="226"/>
      <c r="K14" s="246">
        <v>18.700787401574804</v>
      </c>
      <c r="L14" s="218"/>
      <c r="M14" s="133">
        <v>41</v>
      </c>
      <c r="N14" s="338"/>
      <c r="O14" s="326"/>
      <c r="P14" s="326"/>
      <c r="Q14" s="326"/>
      <c r="R14" s="326"/>
      <c r="S14" s="326"/>
      <c r="T14" s="326"/>
      <c r="U14" s="326"/>
      <c r="V14" s="331"/>
      <c r="W14" s="246">
        <v>18.700787401574804</v>
      </c>
      <c r="X14" s="342"/>
      <c r="Z14" s="219">
        <v>299.99</v>
      </c>
      <c r="AA14" s="219">
        <v>599</v>
      </c>
      <c r="AB14" s="294">
        <f t="shared" si="1"/>
        <v>0</v>
      </c>
      <c r="AC14" s="77">
        <f t="shared" si="0"/>
        <v>0</v>
      </c>
    </row>
    <row r="15" spans="1:29" s="20" customFormat="1" ht="39.950000000000003" customHeight="1">
      <c r="A15" s="133">
        <v>42</v>
      </c>
      <c r="B15" s="221"/>
      <c r="C15" s="222">
        <v>13.5</v>
      </c>
      <c r="D15" s="222">
        <v>14</v>
      </c>
      <c r="E15" s="222">
        <v>14.5</v>
      </c>
      <c r="F15" s="222">
        <v>15.25</v>
      </c>
      <c r="G15" s="222">
        <v>15.75</v>
      </c>
      <c r="H15" s="222">
        <v>16.25</v>
      </c>
      <c r="I15" s="226"/>
      <c r="J15" s="226"/>
      <c r="K15" s="246">
        <v>19.094488188976378</v>
      </c>
      <c r="L15" s="218"/>
      <c r="M15" s="133">
        <v>42</v>
      </c>
      <c r="N15" s="330"/>
      <c r="O15" s="326"/>
      <c r="P15" s="326"/>
      <c r="Q15" s="326"/>
      <c r="R15" s="326"/>
      <c r="S15" s="326"/>
      <c r="T15" s="326"/>
      <c r="U15" s="331"/>
      <c r="V15" s="331"/>
      <c r="W15" s="246">
        <v>19.094488188976378</v>
      </c>
      <c r="X15" s="342"/>
      <c r="Z15" s="219">
        <v>299.99</v>
      </c>
      <c r="AA15" s="219">
        <v>599</v>
      </c>
      <c r="AB15" s="294">
        <f t="shared" si="1"/>
        <v>0</v>
      </c>
      <c r="AC15" s="77">
        <f t="shared" si="0"/>
        <v>0</v>
      </c>
    </row>
    <row r="16" spans="1:29" s="20" customFormat="1" ht="39.950000000000003" customHeight="1">
      <c r="A16" s="133">
        <v>43</v>
      </c>
      <c r="B16" s="221"/>
      <c r="C16" s="222">
        <v>13.5</v>
      </c>
      <c r="D16" s="222">
        <v>14</v>
      </c>
      <c r="E16" s="222">
        <v>14.5</v>
      </c>
      <c r="F16" s="222">
        <v>15.25</v>
      </c>
      <c r="G16" s="222">
        <v>15.74</v>
      </c>
      <c r="H16" s="226"/>
      <c r="I16" s="226"/>
      <c r="J16" s="226"/>
      <c r="K16" s="246">
        <v>19.488188976377952</v>
      </c>
      <c r="L16" s="218"/>
      <c r="M16" s="133">
        <v>43</v>
      </c>
      <c r="N16" s="330"/>
      <c r="O16" s="326"/>
      <c r="P16" s="326"/>
      <c r="Q16" s="326"/>
      <c r="R16" s="326"/>
      <c r="S16" s="326"/>
      <c r="T16" s="331"/>
      <c r="U16" s="331"/>
      <c r="V16" s="331"/>
      <c r="W16" s="246">
        <v>19.488188976377952</v>
      </c>
      <c r="X16" s="342"/>
      <c r="Z16" s="219">
        <v>299.99</v>
      </c>
      <c r="AA16" s="219">
        <v>599</v>
      </c>
      <c r="AB16" s="294">
        <f t="shared" si="1"/>
        <v>0</v>
      </c>
      <c r="AC16" s="77">
        <f t="shared" si="0"/>
        <v>0</v>
      </c>
    </row>
    <row r="17" spans="1:29" s="20" customFormat="1" ht="39.950000000000003" customHeight="1">
      <c r="A17" s="133">
        <v>44</v>
      </c>
      <c r="B17" s="221"/>
      <c r="C17" s="226"/>
      <c r="D17" s="222">
        <v>14.25</v>
      </c>
      <c r="E17" s="222">
        <v>14.75</v>
      </c>
      <c r="F17" s="222">
        <v>15.25</v>
      </c>
      <c r="G17" s="222">
        <v>16</v>
      </c>
      <c r="H17" s="226"/>
      <c r="I17" s="226"/>
      <c r="J17" s="226"/>
      <c r="K17" s="246">
        <v>19.881889763779526</v>
      </c>
      <c r="L17" s="218"/>
      <c r="M17" s="133">
        <v>44</v>
      </c>
      <c r="N17" s="330"/>
      <c r="O17" s="331"/>
      <c r="P17" s="326"/>
      <c r="Q17" s="326"/>
      <c r="R17" s="326"/>
      <c r="S17" s="326"/>
      <c r="T17" s="331"/>
      <c r="U17" s="331"/>
      <c r="V17" s="331"/>
      <c r="W17" s="246">
        <v>19.881889763779526</v>
      </c>
      <c r="X17" s="342"/>
      <c r="Z17" s="219">
        <v>299.99</v>
      </c>
      <c r="AA17" s="219">
        <v>599</v>
      </c>
      <c r="AB17" s="294">
        <f>P17+R17+T17+V17</f>
        <v>0</v>
      </c>
      <c r="AC17" s="77">
        <f t="shared" si="0"/>
        <v>0</v>
      </c>
    </row>
    <row r="18" spans="1:29" s="20" customFormat="1" ht="39.950000000000003" customHeight="1" thickBot="1">
      <c r="A18" s="228">
        <v>45</v>
      </c>
      <c r="B18" s="229"/>
      <c r="C18" s="232"/>
      <c r="D18" s="231">
        <v>14.25</v>
      </c>
      <c r="E18" s="231">
        <v>15</v>
      </c>
      <c r="F18" s="231">
        <v>15.5</v>
      </c>
      <c r="G18" s="231">
        <v>16.5</v>
      </c>
      <c r="H18" s="232"/>
      <c r="I18" s="232"/>
      <c r="J18" s="232"/>
      <c r="K18" s="249">
        <v>20.275590551181104</v>
      </c>
      <c r="L18" s="218"/>
      <c r="M18" s="133">
        <v>45</v>
      </c>
      <c r="N18" s="332"/>
      <c r="O18" s="333"/>
      <c r="P18" s="334"/>
      <c r="Q18" s="334"/>
      <c r="R18" s="334"/>
      <c r="S18" s="334"/>
      <c r="T18" s="333"/>
      <c r="U18" s="333"/>
      <c r="V18" s="333"/>
      <c r="W18" s="249">
        <v>20.275590551181104</v>
      </c>
      <c r="X18" s="342"/>
      <c r="Z18" s="219">
        <v>299.99</v>
      </c>
      <c r="AA18" s="219">
        <v>599</v>
      </c>
      <c r="AB18" s="294">
        <f>P18+R18+T18</f>
        <v>0</v>
      </c>
      <c r="AC18" s="77">
        <f t="shared" si="0"/>
        <v>0</v>
      </c>
    </row>
    <row r="19" spans="1:29" s="20" customFormat="1" ht="36" customHeight="1" thickBot="1">
      <c r="A19" s="235"/>
      <c r="B19" s="236"/>
      <c r="C19" s="237"/>
      <c r="D19" s="238"/>
      <c r="E19" s="238"/>
      <c r="F19" s="238"/>
      <c r="G19" s="237"/>
      <c r="H19" s="238"/>
      <c r="I19" s="238"/>
      <c r="J19" s="238"/>
      <c r="K19" s="238"/>
      <c r="L19" s="239"/>
      <c r="M19" s="235"/>
      <c r="N19" s="236"/>
      <c r="O19" s="237"/>
      <c r="P19" s="238"/>
      <c r="Q19" s="238"/>
      <c r="R19" s="238"/>
      <c r="S19" s="237"/>
      <c r="T19" s="238"/>
      <c r="U19" s="238"/>
      <c r="V19" s="238"/>
      <c r="W19" s="238"/>
      <c r="X19" s="342"/>
      <c r="Z19" s="342"/>
      <c r="AA19" s="342"/>
      <c r="AB19" s="292"/>
      <c r="AC19" s="342"/>
    </row>
    <row r="20" spans="1:29" s="20" customFormat="1" ht="36" customHeight="1" thickBot="1">
      <c r="A20" s="75"/>
      <c r="B20" s="271" t="s">
        <v>198</v>
      </c>
      <c r="C20" s="208" t="s">
        <v>199</v>
      </c>
      <c r="D20" s="208" t="s">
        <v>200</v>
      </c>
      <c r="E20" s="208" t="s">
        <v>201</v>
      </c>
      <c r="F20" s="208" t="s">
        <v>202</v>
      </c>
      <c r="G20" s="208" t="s">
        <v>203</v>
      </c>
      <c r="H20" s="208" t="s">
        <v>204</v>
      </c>
      <c r="I20" s="208" t="s">
        <v>205</v>
      </c>
      <c r="J20" s="208" t="s">
        <v>206</v>
      </c>
      <c r="K20" s="75" t="s">
        <v>209</v>
      </c>
      <c r="L20" s="342"/>
      <c r="M20" s="75"/>
      <c r="N20" s="271" t="s">
        <v>198</v>
      </c>
      <c r="O20" s="208" t="s">
        <v>199</v>
      </c>
      <c r="P20" s="208" t="s">
        <v>200</v>
      </c>
      <c r="Q20" s="208" t="s">
        <v>201</v>
      </c>
      <c r="R20" s="208" t="s">
        <v>202</v>
      </c>
      <c r="S20" s="208" t="s">
        <v>203</v>
      </c>
      <c r="T20" s="208" t="s">
        <v>204</v>
      </c>
      <c r="U20" s="208" t="s">
        <v>205</v>
      </c>
      <c r="V20" s="208" t="s">
        <v>206</v>
      </c>
      <c r="W20" s="75" t="s">
        <v>209</v>
      </c>
      <c r="X20" s="342"/>
      <c r="Z20" s="267" t="s">
        <v>9</v>
      </c>
      <c r="AA20" s="267" t="s">
        <v>90</v>
      </c>
      <c r="AB20" s="395" t="s">
        <v>194</v>
      </c>
      <c r="AC20" s="267" t="s">
        <v>87</v>
      </c>
    </row>
    <row r="21" spans="1:29" s="20" customFormat="1" ht="39.950000000000003" customHeight="1">
      <c r="A21" s="128">
        <v>36</v>
      </c>
      <c r="B21" s="240">
        <v>11.5</v>
      </c>
      <c r="C21" s="241">
        <v>11.75</v>
      </c>
      <c r="D21" s="241">
        <v>12.204724409448819</v>
      </c>
      <c r="E21" s="214">
        <v>12.5</v>
      </c>
      <c r="F21" s="214">
        <v>13.25</v>
      </c>
      <c r="G21" s="214">
        <v>13.75</v>
      </c>
      <c r="H21" s="214">
        <v>14.25</v>
      </c>
      <c r="I21" s="214">
        <v>15</v>
      </c>
      <c r="J21" s="216"/>
      <c r="K21" s="304">
        <v>18.503937007874015</v>
      </c>
      <c r="L21" s="342"/>
      <c r="M21" s="128">
        <v>36</v>
      </c>
      <c r="N21" s="320"/>
      <c r="O21" s="321"/>
      <c r="P21" s="321"/>
      <c r="Q21" s="322"/>
      <c r="R21" s="322"/>
      <c r="S21" s="322"/>
      <c r="T21" s="322"/>
      <c r="U21" s="322"/>
      <c r="V21" s="323"/>
      <c r="W21" s="304">
        <v>18.503937007874015</v>
      </c>
      <c r="X21" s="342"/>
      <c r="Z21" s="219">
        <v>299.99</v>
      </c>
      <c r="AA21" s="219">
        <v>599</v>
      </c>
      <c r="AB21" s="294">
        <f>SUM(N21:T21)</f>
        <v>0</v>
      </c>
      <c r="AC21" s="77">
        <f t="shared" ref="AC21:AC30" si="2">AB21*Z21</f>
        <v>0</v>
      </c>
    </row>
    <row r="22" spans="1:29" s="20" customFormat="1" ht="39.950000000000003" customHeight="1">
      <c r="A22" s="133">
        <v>37</v>
      </c>
      <c r="B22" s="247">
        <v>11.5</v>
      </c>
      <c r="C22" s="244">
        <v>12</v>
      </c>
      <c r="D22" s="244">
        <v>12.5</v>
      </c>
      <c r="E22" s="222">
        <v>12.75</v>
      </c>
      <c r="F22" s="222">
        <v>13.5</v>
      </c>
      <c r="G22" s="222">
        <v>14</v>
      </c>
      <c r="H22" s="222">
        <v>14.5</v>
      </c>
      <c r="I22" s="222">
        <v>15.15748031496063</v>
      </c>
      <c r="J22" s="227"/>
      <c r="K22" s="246">
        <v>19.094488188976378</v>
      </c>
      <c r="L22" s="342"/>
      <c r="M22" s="133">
        <v>37</v>
      </c>
      <c r="N22" s="324"/>
      <c r="O22" s="325"/>
      <c r="P22" s="325"/>
      <c r="Q22" s="326"/>
      <c r="R22" s="326"/>
      <c r="S22" s="326"/>
      <c r="T22" s="326"/>
      <c r="U22" s="326"/>
      <c r="V22" s="327"/>
      <c r="W22" s="246">
        <v>19.094488188976378</v>
      </c>
      <c r="X22" s="342"/>
      <c r="Z22" s="219">
        <v>299.99</v>
      </c>
      <c r="AA22" s="219">
        <v>599</v>
      </c>
      <c r="AB22" s="294">
        <f t="shared" ref="AB22:AB27" si="3">SUM(N22:V22)</f>
        <v>0</v>
      </c>
      <c r="AC22" s="77">
        <f t="shared" si="2"/>
        <v>0</v>
      </c>
    </row>
    <row r="23" spans="1:29" ht="39.950000000000003" customHeight="1">
      <c r="A23" s="133">
        <v>38</v>
      </c>
      <c r="B23" s="247">
        <v>11.5</v>
      </c>
      <c r="C23" s="245">
        <v>12</v>
      </c>
      <c r="D23" s="245">
        <v>12.5</v>
      </c>
      <c r="E23" s="245">
        <v>12.75</v>
      </c>
      <c r="F23" s="244">
        <v>13.5</v>
      </c>
      <c r="G23" s="222">
        <v>14</v>
      </c>
      <c r="H23" s="222">
        <v>14.5</v>
      </c>
      <c r="I23" s="222">
        <v>15.25</v>
      </c>
      <c r="J23" s="227"/>
      <c r="K23" s="246">
        <v>19.094488188976378</v>
      </c>
      <c r="L23" s="342"/>
      <c r="M23" s="133">
        <v>38</v>
      </c>
      <c r="N23" s="324"/>
      <c r="O23" s="328"/>
      <c r="P23" s="328"/>
      <c r="Q23" s="328"/>
      <c r="R23" s="325"/>
      <c r="S23" s="326"/>
      <c r="T23" s="326"/>
      <c r="U23" s="326"/>
      <c r="V23" s="327"/>
      <c r="W23" s="246">
        <v>19.094488188976378</v>
      </c>
      <c r="X23" s="342"/>
      <c r="Z23" s="219">
        <v>299.99</v>
      </c>
      <c r="AA23" s="219">
        <v>599</v>
      </c>
      <c r="AB23" s="294">
        <f t="shared" si="3"/>
        <v>0</v>
      </c>
      <c r="AC23" s="77">
        <f t="shared" si="2"/>
        <v>0</v>
      </c>
    </row>
    <row r="24" spans="1:29" ht="39.950000000000003" customHeight="1">
      <c r="A24" s="133">
        <v>39</v>
      </c>
      <c r="B24" s="247">
        <v>11.5</v>
      </c>
      <c r="C24" s="245">
        <v>12</v>
      </c>
      <c r="D24" s="245">
        <v>12.5</v>
      </c>
      <c r="E24" s="245">
        <v>12.75</v>
      </c>
      <c r="F24" s="244">
        <v>13.5</v>
      </c>
      <c r="G24" s="244">
        <v>14</v>
      </c>
      <c r="H24" s="222">
        <v>14.5</v>
      </c>
      <c r="I24" s="222">
        <v>15.25</v>
      </c>
      <c r="J24" s="223">
        <v>15.75</v>
      </c>
      <c r="K24" s="246">
        <v>19.488188976377952</v>
      </c>
      <c r="L24" s="342"/>
      <c r="M24" s="133">
        <v>39</v>
      </c>
      <c r="N24" s="324"/>
      <c r="O24" s="328"/>
      <c r="P24" s="328"/>
      <c r="Q24" s="328"/>
      <c r="R24" s="325"/>
      <c r="S24" s="325"/>
      <c r="T24" s="326"/>
      <c r="U24" s="326"/>
      <c r="V24" s="329"/>
      <c r="W24" s="246">
        <v>19.488188976377952</v>
      </c>
      <c r="X24" s="342"/>
      <c r="Z24" s="219">
        <v>299.99</v>
      </c>
      <c r="AA24" s="219">
        <v>599</v>
      </c>
      <c r="AB24" s="294">
        <f t="shared" si="3"/>
        <v>0</v>
      </c>
      <c r="AC24" s="77">
        <f t="shared" si="2"/>
        <v>0</v>
      </c>
    </row>
    <row r="25" spans="1:29" ht="39.950000000000003" customHeight="1">
      <c r="A25" s="133">
        <v>40</v>
      </c>
      <c r="B25" s="247">
        <v>12</v>
      </c>
      <c r="C25" s="244">
        <v>12.5</v>
      </c>
      <c r="D25" s="245">
        <v>12.75</v>
      </c>
      <c r="E25" s="245">
        <v>13.5</v>
      </c>
      <c r="F25" s="244">
        <v>14</v>
      </c>
      <c r="G25" s="222">
        <v>14.5</v>
      </c>
      <c r="H25" s="222">
        <v>15.25</v>
      </c>
      <c r="I25" s="222">
        <v>15.75</v>
      </c>
      <c r="J25" s="223">
        <v>16.25</v>
      </c>
      <c r="K25" s="246">
        <v>19.685039370078741</v>
      </c>
      <c r="L25" s="342"/>
      <c r="M25" s="133">
        <v>40</v>
      </c>
      <c r="N25" s="324"/>
      <c r="O25" s="325"/>
      <c r="P25" s="328"/>
      <c r="Q25" s="328"/>
      <c r="R25" s="325"/>
      <c r="S25" s="326"/>
      <c r="T25" s="326"/>
      <c r="U25" s="326"/>
      <c r="V25" s="329"/>
      <c r="W25" s="246">
        <v>19.685039370078741</v>
      </c>
      <c r="X25" s="342"/>
      <c r="Z25" s="219">
        <v>299.99</v>
      </c>
      <c r="AA25" s="219">
        <v>599</v>
      </c>
      <c r="AB25" s="294">
        <f t="shared" si="3"/>
        <v>0</v>
      </c>
      <c r="AC25" s="77">
        <f t="shared" si="2"/>
        <v>0</v>
      </c>
    </row>
    <row r="26" spans="1:29" ht="39.950000000000003" customHeight="1">
      <c r="A26" s="133">
        <v>41</v>
      </c>
      <c r="B26" s="247">
        <v>12.5</v>
      </c>
      <c r="C26" s="244">
        <v>12.75</v>
      </c>
      <c r="D26" s="245">
        <v>13.5</v>
      </c>
      <c r="E26" s="244">
        <v>14</v>
      </c>
      <c r="F26" s="244">
        <v>14.5</v>
      </c>
      <c r="G26" s="222">
        <v>15.25</v>
      </c>
      <c r="H26" s="222">
        <v>15.75</v>
      </c>
      <c r="I26" s="222">
        <v>16.25</v>
      </c>
      <c r="J26" s="227"/>
      <c r="K26" s="246">
        <v>19.881889763779526</v>
      </c>
      <c r="L26" s="342"/>
      <c r="M26" s="133">
        <v>41</v>
      </c>
      <c r="N26" s="324"/>
      <c r="O26" s="325"/>
      <c r="P26" s="328"/>
      <c r="Q26" s="325"/>
      <c r="R26" s="325"/>
      <c r="S26" s="326"/>
      <c r="T26" s="326"/>
      <c r="U26" s="326"/>
      <c r="V26" s="327"/>
      <c r="W26" s="246">
        <v>19.881889763779526</v>
      </c>
      <c r="X26" s="342"/>
      <c r="Z26" s="219">
        <v>299.99</v>
      </c>
      <c r="AA26" s="219">
        <v>599</v>
      </c>
      <c r="AB26" s="294">
        <f t="shared" si="3"/>
        <v>0</v>
      </c>
      <c r="AC26" s="77">
        <f t="shared" si="2"/>
        <v>0</v>
      </c>
    </row>
    <row r="27" spans="1:29" ht="39.950000000000003" customHeight="1">
      <c r="A27" s="133">
        <v>42</v>
      </c>
      <c r="B27" s="221"/>
      <c r="C27" s="244">
        <v>13.5</v>
      </c>
      <c r="D27" s="244">
        <v>14</v>
      </c>
      <c r="E27" s="222">
        <v>14.5</v>
      </c>
      <c r="F27" s="222">
        <v>15.25</v>
      </c>
      <c r="G27" s="222">
        <v>15.75</v>
      </c>
      <c r="H27" s="222">
        <v>16.25</v>
      </c>
      <c r="I27" s="226"/>
      <c r="J27" s="227"/>
      <c r="K27" s="246">
        <v>20.275590551181104</v>
      </c>
      <c r="L27" s="342"/>
      <c r="M27" s="133">
        <v>42</v>
      </c>
      <c r="N27" s="330"/>
      <c r="O27" s="325"/>
      <c r="P27" s="325"/>
      <c r="Q27" s="326"/>
      <c r="R27" s="326"/>
      <c r="S27" s="326"/>
      <c r="T27" s="326"/>
      <c r="U27" s="331"/>
      <c r="V27" s="327"/>
      <c r="W27" s="246">
        <v>20.275590551181104</v>
      </c>
      <c r="X27" s="342"/>
      <c r="Z27" s="219">
        <v>299.99</v>
      </c>
      <c r="AA27" s="219">
        <v>599</v>
      </c>
      <c r="AB27" s="294">
        <f t="shared" si="3"/>
        <v>0</v>
      </c>
      <c r="AC27" s="77">
        <f t="shared" si="2"/>
        <v>0</v>
      </c>
    </row>
    <row r="28" spans="1:29" ht="39.950000000000003" customHeight="1">
      <c r="A28" s="133">
        <v>43</v>
      </c>
      <c r="B28" s="221"/>
      <c r="C28" s="222">
        <v>13.5</v>
      </c>
      <c r="D28" s="222">
        <v>14</v>
      </c>
      <c r="E28" s="222">
        <v>14.5</v>
      </c>
      <c r="F28" s="222">
        <v>15.25</v>
      </c>
      <c r="G28" s="222">
        <v>15.74</v>
      </c>
      <c r="H28" s="226"/>
      <c r="I28" s="226"/>
      <c r="J28" s="227"/>
      <c r="K28" s="246">
        <v>20.685039370078702</v>
      </c>
      <c r="L28" s="342"/>
      <c r="M28" s="133">
        <v>43</v>
      </c>
      <c r="N28" s="330"/>
      <c r="O28" s="326"/>
      <c r="P28" s="326"/>
      <c r="Q28" s="326"/>
      <c r="R28" s="326"/>
      <c r="S28" s="326"/>
      <c r="T28" s="331"/>
      <c r="U28" s="331"/>
      <c r="V28" s="327"/>
      <c r="W28" s="246">
        <v>20.685039370078702</v>
      </c>
      <c r="X28" s="342"/>
      <c r="Z28" s="219">
        <v>299.99</v>
      </c>
      <c r="AA28" s="219">
        <v>599</v>
      </c>
      <c r="AB28" s="294">
        <f>SUM(P28:U28)</f>
        <v>0</v>
      </c>
      <c r="AC28" s="77">
        <f t="shared" si="2"/>
        <v>0</v>
      </c>
    </row>
    <row r="29" spans="1:29" ht="39.950000000000003" customHeight="1">
      <c r="A29" s="133">
        <v>44</v>
      </c>
      <c r="B29" s="221"/>
      <c r="C29" s="226"/>
      <c r="D29" s="222">
        <v>14.25</v>
      </c>
      <c r="E29" s="222">
        <v>14.75</v>
      </c>
      <c r="F29" s="222">
        <v>15.25</v>
      </c>
      <c r="G29" s="222">
        <v>16</v>
      </c>
      <c r="H29" s="226"/>
      <c r="I29" s="226"/>
      <c r="J29" s="227"/>
      <c r="K29" s="246">
        <v>21</v>
      </c>
      <c r="L29" s="342"/>
      <c r="M29" s="133">
        <v>44</v>
      </c>
      <c r="N29" s="330"/>
      <c r="O29" s="331"/>
      <c r="P29" s="326"/>
      <c r="Q29" s="326"/>
      <c r="R29" s="326"/>
      <c r="S29" s="326"/>
      <c r="T29" s="331"/>
      <c r="U29" s="331"/>
      <c r="V29" s="327"/>
      <c r="W29" s="246">
        <v>21</v>
      </c>
      <c r="X29" s="342"/>
      <c r="Z29" s="219">
        <v>299.99</v>
      </c>
      <c r="AA29" s="219">
        <v>599</v>
      </c>
      <c r="AB29" s="294">
        <f>SUM(P29:U29)</f>
        <v>0</v>
      </c>
      <c r="AC29" s="77">
        <f t="shared" si="2"/>
        <v>0</v>
      </c>
    </row>
    <row r="30" spans="1:29" ht="39.950000000000003" customHeight="1" thickBot="1">
      <c r="A30" s="228">
        <v>45</v>
      </c>
      <c r="B30" s="229"/>
      <c r="C30" s="232"/>
      <c r="D30" s="231">
        <v>14.25</v>
      </c>
      <c r="E30" s="231">
        <v>15</v>
      </c>
      <c r="F30" s="231">
        <v>15.5</v>
      </c>
      <c r="G30" s="231">
        <v>16.5</v>
      </c>
      <c r="H30" s="232"/>
      <c r="I30" s="232"/>
      <c r="J30" s="233"/>
      <c r="K30" s="249">
        <v>21.488188976378002</v>
      </c>
      <c r="L30" s="342"/>
      <c r="M30" s="228">
        <v>45</v>
      </c>
      <c r="N30" s="332"/>
      <c r="O30" s="333"/>
      <c r="P30" s="334"/>
      <c r="Q30" s="334"/>
      <c r="R30" s="334"/>
      <c r="S30" s="334"/>
      <c r="T30" s="333"/>
      <c r="U30" s="333"/>
      <c r="V30" s="335"/>
      <c r="W30" s="249">
        <v>21.488188976378002</v>
      </c>
      <c r="X30" s="342"/>
      <c r="Z30" s="219">
        <v>299.99</v>
      </c>
      <c r="AA30" s="219">
        <v>599</v>
      </c>
      <c r="AB30" s="294">
        <f>SUM(P30:U30)</f>
        <v>0</v>
      </c>
      <c r="AC30" s="77">
        <f t="shared" si="2"/>
        <v>0</v>
      </c>
    </row>
    <row r="31" spans="1:29" ht="36" customHeight="1">
      <c r="A31" s="342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Z31" s="342"/>
      <c r="AA31" s="342"/>
      <c r="AB31" s="293"/>
      <c r="AC31" s="63"/>
    </row>
    <row r="32" spans="1:29" ht="36" customHeight="1" thickBot="1">
      <c r="A32" s="342"/>
      <c r="B32" s="252"/>
      <c r="C32" s="252"/>
      <c r="D32" s="252"/>
      <c r="E32" s="252"/>
      <c r="F32" s="252"/>
      <c r="G32" s="252"/>
      <c r="H32" s="252"/>
      <c r="I32" s="252"/>
      <c r="J32" s="252"/>
      <c r="K32" s="342"/>
      <c r="L32" s="342"/>
      <c r="M32" s="342"/>
      <c r="N32" s="252"/>
      <c r="O32" s="252"/>
      <c r="P32" s="252"/>
      <c r="Q32" s="252"/>
      <c r="R32" s="252"/>
      <c r="S32" s="252"/>
      <c r="T32" s="252"/>
      <c r="U32" s="252"/>
      <c r="V32" s="252"/>
      <c r="W32" s="342"/>
      <c r="X32" s="342"/>
      <c r="Z32" s="342"/>
      <c r="AA32" s="342"/>
      <c r="AB32" s="292"/>
      <c r="AC32" s="342"/>
    </row>
    <row r="33" spans="1:29" ht="36" customHeight="1" thickBot="1">
      <c r="A33" s="75"/>
      <c r="B33" s="271" t="s">
        <v>198</v>
      </c>
      <c r="C33" s="208" t="s">
        <v>199</v>
      </c>
      <c r="D33" s="208" t="s">
        <v>200</v>
      </c>
      <c r="E33" s="208" t="s">
        <v>201</v>
      </c>
      <c r="F33" s="208" t="s">
        <v>202</v>
      </c>
      <c r="G33" s="208" t="s">
        <v>203</v>
      </c>
      <c r="H33" s="208" t="s">
        <v>204</v>
      </c>
      <c r="I33" s="208" t="s">
        <v>205</v>
      </c>
      <c r="J33" s="208" t="s">
        <v>206</v>
      </c>
      <c r="K33" s="75" t="s">
        <v>210</v>
      </c>
      <c r="L33" s="342"/>
      <c r="M33" s="75"/>
      <c r="N33" s="271" t="s">
        <v>198</v>
      </c>
      <c r="O33" s="208" t="s">
        <v>199</v>
      </c>
      <c r="P33" s="208" t="s">
        <v>200</v>
      </c>
      <c r="Q33" s="208" t="s">
        <v>201</v>
      </c>
      <c r="R33" s="208" t="s">
        <v>202</v>
      </c>
      <c r="S33" s="208" t="s">
        <v>203</v>
      </c>
      <c r="T33" s="208" t="s">
        <v>204</v>
      </c>
      <c r="U33" s="208" t="s">
        <v>205</v>
      </c>
      <c r="V33" s="208" t="s">
        <v>206</v>
      </c>
      <c r="W33" s="75" t="s">
        <v>210</v>
      </c>
      <c r="X33" s="342"/>
      <c r="Z33" s="267" t="s">
        <v>9</v>
      </c>
      <c r="AA33" s="267" t="s">
        <v>90</v>
      </c>
      <c r="AB33" s="395" t="s">
        <v>194</v>
      </c>
      <c r="AC33" s="267" t="s">
        <v>87</v>
      </c>
    </row>
    <row r="34" spans="1:29" ht="39.950000000000003" customHeight="1">
      <c r="A34" s="305">
        <v>38</v>
      </c>
      <c r="B34" s="306"/>
      <c r="C34" s="307"/>
      <c r="D34" s="308">
        <v>12.5</v>
      </c>
      <c r="E34" s="308">
        <v>12.75</v>
      </c>
      <c r="F34" s="308">
        <v>13.5</v>
      </c>
      <c r="G34" s="307"/>
      <c r="H34" s="307"/>
      <c r="I34" s="307"/>
      <c r="J34" s="307"/>
      <c r="K34" s="304">
        <v>19.881889763779526</v>
      </c>
      <c r="L34" s="342"/>
      <c r="M34" s="133">
        <v>37</v>
      </c>
      <c r="N34" s="312"/>
      <c r="O34" s="313"/>
      <c r="P34" s="314"/>
      <c r="Q34" s="314"/>
      <c r="R34" s="314"/>
      <c r="S34" s="313"/>
      <c r="T34" s="313"/>
      <c r="U34" s="313"/>
      <c r="V34" s="313"/>
      <c r="W34" s="304">
        <v>19.881889763779526</v>
      </c>
      <c r="X34" s="342"/>
      <c r="Z34" s="219">
        <v>299.99</v>
      </c>
      <c r="AA34" s="219">
        <v>599</v>
      </c>
      <c r="AB34" s="294">
        <f>SUM(N34:V34)</f>
        <v>0</v>
      </c>
      <c r="AC34" s="77">
        <f t="shared" ref="AC34:AC37" si="4">AB34*Z34</f>
        <v>0</v>
      </c>
    </row>
    <row r="35" spans="1:29" ht="39.950000000000003" customHeight="1">
      <c r="A35" s="133">
        <v>39</v>
      </c>
      <c r="B35" s="221"/>
      <c r="C35" s="226"/>
      <c r="D35" s="222">
        <v>12.5</v>
      </c>
      <c r="E35" s="222">
        <v>12.75</v>
      </c>
      <c r="F35" s="222">
        <v>13.5</v>
      </c>
      <c r="G35" s="226"/>
      <c r="H35" s="226"/>
      <c r="I35" s="226"/>
      <c r="J35" s="226"/>
      <c r="K35" s="246">
        <v>20.275590551181104</v>
      </c>
      <c r="L35" s="342"/>
      <c r="M35" s="133">
        <v>38</v>
      </c>
      <c r="N35" s="315"/>
      <c r="O35" s="311"/>
      <c r="P35" s="316"/>
      <c r="Q35" s="316"/>
      <c r="R35" s="316"/>
      <c r="S35" s="311"/>
      <c r="T35" s="311"/>
      <c r="U35" s="311"/>
      <c r="V35" s="311"/>
      <c r="W35" s="246">
        <v>20.275590551181104</v>
      </c>
      <c r="X35" s="342"/>
      <c r="Z35" s="219">
        <v>299.99</v>
      </c>
      <c r="AA35" s="219">
        <v>599</v>
      </c>
      <c r="AB35" s="294">
        <f>SUM(N35:V35)</f>
        <v>0</v>
      </c>
      <c r="AC35" s="77">
        <f t="shared" si="4"/>
        <v>0</v>
      </c>
    </row>
    <row r="36" spans="1:29" ht="39.950000000000003" customHeight="1">
      <c r="A36" s="133">
        <v>40</v>
      </c>
      <c r="B36" s="221"/>
      <c r="C36" s="226"/>
      <c r="D36" s="222">
        <v>12.75</v>
      </c>
      <c r="E36" s="222">
        <v>13.5</v>
      </c>
      <c r="F36" s="222">
        <v>14</v>
      </c>
      <c r="G36" s="226"/>
      <c r="H36" s="226"/>
      <c r="I36" s="226"/>
      <c r="J36" s="226"/>
      <c r="K36" s="246">
        <v>20.685039370078702</v>
      </c>
      <c r="L36" s="342"/>
      <c r="M36" s="133">
        <v>39</v>
      </c>
      <c r="N36" s="315"/>
      <c r="O36" s="311"/>
      <c r="P36" s="316"/>
      <c r="Q36" s="316"/>
      <c r="R36" s="316"/>
      <c r="S36" s="311"/>
      <c r="T36" s="311"/>
      <c r="U36" s="311"/>
      <c r="V36" s="311"/>
      <c r="W36" s="246">
        <v>20.685039370078702</v>
      </c>
      <c r="X36" s="342"/>
      <c r="Z36" s="219">
        <v>299.99</v>
      </c>
      <c r="AA36" s="219">
        <v>599</v>
      </c>
      <c r="AB36" s="294">
        <f>SUM(N36:V36)</f>
        <v>0</v>
      </c>
      <c r="AC36" s="77">
        <f t="shared" si="4"/>
        <v>0</v>
      </c>
    </row>
    <row r="37" spans="1:29" ht="39.950000000000003" customHeight="1" thickBot="1">
      <c r="A37" s="228">
        <v>41</v>
      </c>
      <c r="B37" s="229"/>
      <c r="C37" s="232"/>
      <c r="D37" s="231">
        <v>13.5</v>
      </c>
      <c r="E37" s="231">
        <v>14</v>
      </c>
      <c r="F37" s="231">
        <v>14.5</v>
      </c>
      <c r="G37" s="232"/>
      <c r="H37" s="232"/>
      <c r="I37" s="232"/>
      <c r="J37" s="232"/>
      <c r="K37" s="249">
        <v>21</v>
      </c>
      <c r="L37" s="342"/>
      <c r="M37" s="133">
        <v>40</v>
      </c>
      <c r="N37" s="317"/>
      <c r="O37" s="318"/>
      <c r="P37" s="319"/>
      <c r="Q37" s="319"/>
      <c r="R37" s="319"/>
      <c r="S37" s="318"/>
      <c r="T37" s="318"/>
      <c r="U37" s="318"/>
      <c r="V37" s="318"/>
      <c r="W37" s="249">
        <v>21</v>
      </c>
      <c r="X37" s="342"/>
      <c r="Z37" s="219">
        <v>299.99</v>
      </c>
      <c r="AA37" s="219">
        <v>599</v>
      </c>
      <c r="AB37" s="294">
        <f>SUM(N37:V37)</f>
        <v>0</v>
      </c>
      <c r="AC37" s="77">
        <f t="shared" si="4"/>
        <v>0</v>
      </c>
    </row>
    <row r="38" spans="1:29" ht="36" customHeight="1" thickBot="1">
      <c r="B38" s="100"/>
      <c r="C38" s="100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99"/>
      <c r="O38" s="99"/>
      <c r="P38" s="264"/>
      <c r="AB38" s="393" t="s">
        <v>11</v>
      </c>
      <c r="AC38" s="394" t="s">
        <v>240</v>
      </c>
    </row>
    <row r="39" spans="1:29" ht="36" customHeight="1" thickBot="1">
      <c r="C39" s="309"/>
      <c r="N39" s="264"/>
      <c r="O39" s="264"/>
      <c r="Y39" s="287"/>
      <c r="Z39" s="279" t="s">
        <v>214</v>
      </c>
      <c r="AA39" s="121"/>
      <c r="AB39" s="399">
        <f>SUM(AB9:AB37)</f>
        <v>0</v>
      </c>
      <c r="AC39" s="310">
        <f>SUM(AC9:AC18)+SUM(AC21:AC30)+SUM(AC34:AC37)</f>
        <v>0</v>
      </c>
    </row>
    <row r="40" spans="1:29" ht="36" customHeight="1">
      <c r="B40" s="100"/>
      <c r="AC40" s="265"/>
    </row>
    <row r="41" spans="1:29" ht="33.75" customHeight="1">
      <c r="AC41" s="265"/>
    </row>
    <row r="42" spans="1:29" ht="33.75" customHeight="1">
      <c r="AC42" s="265"/>
    </row>
    <row r="43" spans="1:29" ht="33.75" customHeight="1">
      <c r="AC43" s="265"/>
    </row>
    <row r="44" spans="1:29" ht="33.75" customHeight="1"/>
    <row r="45" spans="1:29" ht="33.75" customHeight="1"/>
    <row r="46" spans="1:29" ht="33.75" customHeight="1"/>
    <row r="47" spans="1:29" ht="33.75" customHeight="1"/>
    <row r="48" spans="1:29" ht="33.75" customHeight="1"/>
  </sheetData>
  <mergeCells count="7">
    <mergeCell ref="A7:J7"/>
    <mergeCell ref="M7:V7"/>
    <mergeCell ref="D2:L3"/>
    <mergeCell ref="D4:L4"/>
    <mergeCell ref="N4:O4"/>
    <mergeCell ref="Q4:W4"/>
    <mergeCell ref="D5:G5"/>
  </mergeCells>
  <pageMargins left="0.25" right="0.25" top="0.75" bottom="0.75" header="0.3" footer="0.3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0"/>
  <sheetViews>
    <sheetView zoomScale="50" zoomScaleNormal="50" workbookViewId="0">
      <selection activeCell="J13" sqref="J13"/>
    </sheetView>
  </sheetViews>
  <sheetFormatPr defaultRowHeight="15"/>
  <cols>
    <col min="1" max="1" width="41.5703125" bestFit="1" customWidth="1"/>
    <col min="2" max="2" width="23.7109375" bestFit="1" customWidth="1"/>
    <col min="3" max="3" width="15.28515625" customWidth="1"/>
    <col min="4" max="6" width="9.28515625" customWidth="1"/>
    <col min="7" max="7" width="9.140625" customWidth="1"/>
    <col min="8" max="8" width="9.28515625" customWidth="1"/>
    <col min="9" max="9" width="9.140625" customWidth="1"/>
    <col min="10" max="10" width="9.28515625" customWidth="1"/>
    <col min="11" max="12" width="9.140625" customWidth="1"/>
    <col min="13" max="13" width="9.42578125" bestFit="1" customWidth="1"/>
    <col min="14" max="14" width="11.140625" bestFit="1" customWidth="1"/>
    <col min="15" max="15" width="10.7109375" customWidth="1"/>
    <col min="16" max="16" width="17" customWidth="1"/>
  </cols>
  <sheetData>
    <row r="1" spans="1:16" ht="63" customHeight="1">
      <c r="A1" s="488" t="s">
        <v>241</v>
      </c>
      <c r="B1" s="422"/>
      <c r="C1" s="422"/>
      <c r="D1" s="422"/>
      <c r="E1" s="422"/>
      <c r="F1" s="422"/>
      <c r="G1" s="422"/>
      <c r="H1" s="490" t="s">
        <v>18</v>
      </c>
      <c r="I1" s="490"/>
      <c r="J1" s="423"/>
      <c r="K1" s="423"/>
      <c r="L1" s="423"/>
      <c r="M1" s="423"/>
      <c r="N1" s="423"/>
      <c r="O1" s="423"/>
      <c r="P1" s="423"/>
    </row>
    <row r="2" spans="1:16" ht="30.75" customHeight="1">
      <c r="A2" s="488"/>
      <c r="B2" s="424"/>
      <c r="C2" s="425"/>
      <c r="D2" s="425"/>
      <c r="E2" s="425"/>
      <c r="F2" s="425"/>
      <c r="G2" s="425"/>
      <c r="H2" s="422"/>
      <c r="I2" s="422"/>
      <c r="J2" s="425"/>
      <c r="K2" s="425"/>
      <c r="L2" s="425"/>
      <c r="M2" s="425"/>
      <c r="N2" s="426"/>
      <c r="O2" s="426"/>
      <c r="P2" s="422"/>
    </row>
    <row r="3" spans="1:16" ht="30" customHeight="1">
      <c r="A3" s="427" t="s">
        <v>37</v>
      </c>
      <c r="B3" s="428"/>
      <c r="C3" s="425"/>
      <c r="D3" s="422"/>
      <c r="E3" s="422"/>
      <c r="F3" s="429"/>
      <c r="G3" s="429"/>
      <c r="H3" s="490" t="s">
        <v>85</v>
      </c>
      <c r="I3" s="490"/>
      <c r="J3" s="430"/>
      <c r="K3" s="430"/>
      <c r="L3" s="430"/>
      <c r="M3" s="430"/>
      <c r="N3" s="431"/>
      <c r="O3" s="431"/>
      <c r="P3" s="423"/>
    </row>
    <row r="4" spans="1:16" ht="30" customHeight="1">
      <c r="A4" s="422"/>
      <c r="B4" s="424"/>
      <c r="C4" s="43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 s="20" customFormat="1" ht="30" customHeight="1">
      <c r="A5" s="433" t="s">
        <v>38</v>
      </c>
      <c r="B5" s="434"/>
      <c r="C5" s="435"/>
      <c r="D5" s="436">
        <v>24</v>
      </c>
      <c r="E5" s="436">
        <v>26</v>
      </c>
      <c r="F5" s="436">
        <v>28</v>
      </c>
      <c r="G5" s="436">
        <v>30</v>
      </c>
      <c r="H5" s="436">
        <v>32</v>
      </c>
      <c r="I5" s="436">
        <v>34</v>
      </c>
      <c r="J5" s="437"/>
      <c r="K5" s="437"/>
      <c r="L5" s="437"/>
      <c r="M5" s="438" t="s">
        <v>9</v>
      </c>
      <c r="N5" s="438" t="s">
        <v>10</v>
      </c>
      <c r="O5" s="436" t="s">
        <v>11</v>
      </c>
      <c r="P5" s="436" t="s">
        <v>240</v>
      </c>
    </row>
    <row r="6" spans="1:16" s="20" customFormat="1" ht="30" customHeight="1">
      <c r="A6" s="439" t="s">
        <v>40</v>
      </c>
      <c r="B6" s="440" t="s">
        <v>39</v>
      </c>
      <c r="C6" s="435"/>
      <c r="D6" s="441"/>
      <c r="E6" s="441"/>
      <c r="F6" s="441"/>
      <c r="G6" s="441"/>
      <c r="H6" s="441"/>
      <c r="I6" s="441"/>
      <c r="J6" s="437"/>
      <c r="K6" s="437"/>
      <c r="L6" s="437"/>
      <c r="M6" s="442">
        <v>84.99</v>
      </c>
      <c r="N6" s="442">
        <v>169.99</v>
      </c>
      <c r="O6" s="443">
        <v>0</v>
      </c>
      <c r="P6" s="444">
        <v>0</v>
      </c>
    </row>
    <row r="7" spans="1:16" s="20" customFormat="1" ht="30" customHeight="1">
      <c r="A7" s="439" t="s">
        <v>40</v>
      </c>
      <c r="B7" s="440" t="s">
        <v>41</v>
      </c>
      <c r="C7" s="435"/>
      <c r="D7" s="441"/>
      <c r="E7" s="441"/>
      <c r="F7" s="441"/>
      <c r="G7" s="441"/>
      <c r="H7" s="441"/>
      <c r="I7" s="441"/>
      <c r="J7" s="437"/>
      <c r="K7" s="437"/>
      <c r="L7" s="437"/>
      <c r="M7" s="442">
        <v>84.99</v>
      </c>
      <c r="N7" s="442">
        <v>169.99</v>
      </c>
      <c r="O7" s="443">
        <v>0</v>
      </c>
      <c r="P7" s="444">
        <v>0</v>
      </c>
    </row>
    <row r="8" spans="1:16" s="20" customFormat="1" ht="30" customHeight="1">
      <c r="A8" s="439" t="s">
        <v>40</v>
      </c>
      <c r="B8" s="440" t="s">
        <v>42</v>
      </c>
      <c r="C8" s="435"/>
      <c r="D8" s="441"/>
      <c r="E8" s="441"/>
      <c r="F8" s="441"/>
      <c r="G8" s="441"/>
      <c r="H8" s="441"/>
      <c r="I8" s="441"/>
      <c r="J8" s="437"/>
      <c r="K8" s="437"/>
      <c r="L8" s="437"/>
      <c r="M8" s="442">
        <v>84.99</v>
      </c>
      <c r="N8" s="442">
        <v>169.99</v>
      </c>
      <c r="O8" s="443">
        <v>0</v>
      </c>
      <c r="P8" s="444">
        <v>0</v>
      </c>
    </row>
    <row r="9" spans="1:16" s="20" customFormat="1" ht="30" customHeight="1">
      <c r="A9" s="439" t="s">
        <v>40</v>
      </c>
      <c r="B9" s="440" t="s">
        <v>43</v>
      </c>
      <c r="C9" s="435"/>
      <c r="D9" s="441"/>
      <c r="E9" s="441"/>
      <c r="F9" s="441"/>
      <c r="G9" s="441"/>
      <c r="H9" s="441"/>
      <c r="I9" s="441"/>
      <c r="J9" s="437"/>
      <c r="K9" s="437"/>
      <c r="L9" s="437"/>
      <c r="M9" s="442">
        <v>84.99</v>
      </c>
      <c r="N9" s="442">
        <v>169.99</v>
      </c>
      <c r="O9" s="443">
        <v>0</v>
      </c>
      <c r="P9" s="444">
        <v>0</v>
      </c>
    </row>
    <row r="10" spans="1:16" s="20" customFormat="1" ht="30" customHeight="1">
      <c r="A10" s="445"/>
      <c r="B10" s="446"/>
      <c r="C10" s="447"/>
      <c r="D10" s="448"/>
      <c r="E10" s="448"/>
      <c r="F10" s="448"/>
      <c r="G10" s="448"/>
      <c r="H10" s="448"/>
      <c r="I10" s="448"/>
      <c r="J10" s="449"/>
      <c r="K10" s="449"/>
      <c r="L10" s="449"/>
      <c r="M10" s="450"/>
      <c r="N10" s="450"/>
      <c r="O10" s="451"/>
      <c r="P10" s="452"/>
    </row>
    <row r="11" spans="1:16" s="20" customFormat="1" ht="30" customHeight="1">
      <c r="A11" s="439" t="s">
        <v>263</v>
      </c>
      <c r="B11" s="440" t="s">
        <v>39</v>
      </c>
      <c r="C11" s="435"/>
      <c r="D11" s="441"/>
      <c r="E11" s="441"/>
      <c r="F11" s="441"/>
      <c r="G11" s="441"/>
      <c r="H11" s="441"/>
      <c r="I11" s="441"/>
      <c r="J11" s="437"/>
      <c r="K11" s="437"/>
      <c r="L11" s="437"/>
      <c r="M11" s="442">
        <v>84.99</v>
      </c>
      <c r="N11" s="442">
        <v>169.99</v>
      </c>
      <c r="O11" s="443">
        <v>0</v>
      </c>
      <c r="P11" s="444">
        <v>0</v>
      </c>
    </row>
    <row r="12" spans="1:16" s="20" customFormat="1" ht="30" customHeight="1">
      <c r="A12" s="439" t="s">
        <v>263</v>
      </c>
      <c r="B12" s="440" t="s">
        <v>264</v>
      </c>
      <c r="C12" s="435"/>
      <c r="D12" s="441"/>
      <c r="E12" s="441"/>
      <c r="F12" s="441"/>
      <c r="G12" s="441"/>
      <c r="H12" s="441"/>
      <c r="I12" s="441"/>
      <c r="J12" s="437"/>
      <c r="K12" s="437"/>
      <c r="L12" s="437"/>
      <c r="M12" s="442">
        <v>84.99</v>
      </c>
      <c r="N12" s="442">
        <v>169.99</v>
      </c>
      <c r="O12" s="443">
        <v>0</v>
      </c>
      <c r="P12" s="444">
        <v>0</v>
      </c>
    </row>
    <row r="13" spans="1:16" s="20" customFormat="1" ht="30" customHeight="1">
      <c r="A13" s="439" t="s">
        <v>263</v>
      </c>
      <c r="B13" s="440" t="s">
        <v>265</v>
      </c>
      <c r="C13" s="435"/>
      <c r="D13" s="441"/>
      <c r="E13" s="441"/>
      <c r="F13" s="441"/>
      <c r="G13" s="441"/>
      <c r="H13" s="441"/>
      <c r="I13" s="441"/>
      <c r="J13" s="437"/>
      <c r="K13" s="437"/>
      <c r="L13" s="437"/>
      <c r="M13" s="442">
        <v>84.99</v>
      </c>
      <c r="N13" s="442">
        <v>169.99</v>
      </c>
      <c r="O13" s="443">
        <v>0</v>
      </c>
      <c r="P13" s="444">
        <v>0</v>
      </c>
    </row>
    <row r="14" spans="1:16" s="20" customFormat="1" ht="30" customHeight="1">
      <c r="A14" s="439" t="s">
        <v>263</v>
      </c>
      <c r="B14" s="440" t="s">
        <v>266</v>
      </c>
      <c r="C14" s="435"/>
      <c r="D14" s="441"/>
      <c r="E14" s="441"/>
      <c r="F14" s="441"/>
      <c r="G14" s="441"/>
      <c r="H14" s="441"/>
      <c r="I14" s="441"/>
      <c r="J14" s="437"/>
      <c r="K14" s="437"/>
      <c r="L14" s="437"/>
      <c r="M14" s="442">
        <v>84.99</v>
      </c>
      <c r="N14" s="442">
        <v>169.99</v>
      </c>
      <c r="O14" s="443">
        <v>0</v>
      </c>
      <c r="P14" s="444">
        <v>0</v>
      </c>
    </row>
    <row r="15" spans="1:16" s="20" customFormat="1" ht="30" customHeight="1">
      <c r="A15" s="439" t="s">
        <v>263</v>
      </c>
      <c r="B15" s="453" t="s">
        <v>267</v>
      </c>
      <c r="C15" s="435"/>
      <c r="D15" s="441"/>
      <c r="E15" s="441"/>
      <c r="F15" s="441"/>
      <c r="G15" s="441"/>
      <c r="H15" s="441"/>
      <c r="I15" s="441"/>
      <c r="J15" s="437"/>
      <c r="K15" s="437"/>
      <c r="L15" s="437"/>
      <c r="M15" s="442">
        <v>84.99</v>
      </c>
      <c r="N15" s="442">
        <v>169.99</v>
      </c>
      <c r="O15" s="443">
        <v>0</v>
      </c>
      <c r="P15" s="444">
        <v>0</v>
      </c>
    </row>
    <row r="16" spans="1:16" s="20" customFormat="1" ht="30" customHeight="1">
      <c r="A16" s="445"/>
      <c r="B16" s="477"/>
      <c r="C16" s="447"/>
      <c r="D16" s="448"/>
      <c r="E16" s="448"/>
      <c r="F16" s="448"/>
      <c r="G16" s="448"/>
      <c r="H16" s="448"/>
      <c r="I16" s="448"/>
      <c r="J16" s="449"/>
      <c r="K16" s="449"/>
      <c r="L16" s="449"/>
      <c r="M16" s="450"/>
      <c r="N16" s="450"/>
      <c r="O16" s="451"/>
      <c r="P16" s="452"/>
    </row>
    <row r="17" spans="1:16" s="20" customFormat="1" ht="30" customHeight="1">
      <c r="A17" s="439" t="s">
        <v>268</v>
      </c>
      <c r="B17" s="453" t="s">
        <v>39</v>
      </c>
      <c r="C17" s="435"/>
      <c r="D17" s="441"/>
      <c r="E17" s="441"/>
      <c r="F17" s="441"/>
      <c r="G17" s="441"/>
      <c r="H17" s="441"/>
      <c r="I17" s="441"/>
      <c r="J17" s="437"/>
      <c r="K17" s="437"/>
      <c r="L17" s="437"/>
      <c r="M17" s="442">
        <v>49.9</v>
      </c>
      <c r="N17" s="442">
        <v>99.99</v>
      </c>
      <c r="O17" s="443">
        <v>0</v>
      </c>
      <c r="P17" s="444">
        <v>0</v>
      </c>
    </row>
    <row r="18" spans="1:16" s="20" customFormat="1" ht="30" customHeight="1">
      <c r="A18" s="439" t="s">
        <v>268</v>
      </c>
      <c r="B18" s="453" t="s">
        <v>1</v>
      </c>
      <c r="C18" s="435"/>
      <c r="D18" s="441"/>
      <c r="E18" s="441"/>
      <c r="F18" s="441"/>
      <c r="G18" s="441"/>
      <c r="H18" s="441"/>
      <c r="I18" s="441"/>
      <c r="J18" s="437"/>
      <c r="K18" s="437"/>
      <c r="L18" s="437"/>
      <c r="M18" s="442">
        <v>49.9</v>
      </c>
      <c r="N18" s="442">
        <v>99.99</v>
      </c>
      <c r="O18" s="443">
        <v>0</v>
      </c>
      <c r="P18" s="444">
        <v>0</v>
      </c>
    </row>
    <row r="19" spans="1:16" s="20" customFormat="1" ht="30" customHeight="1">
      <c r="A19" s="454"/>
      <c r="B19" s="454"/>
      <c r="C19" s="435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55"/>
      <c r="P19" s="444"/>
    </row>
    <row r="20" spans="1:16" s="20" customFormat="1" ht="30" customHeight="1">
      <c r="A20" s="433" t="s">
        <v>38</v>
      </c>
      <c r="B20" s="454"/>
      <c r="C20" s="435"/>
      <c r="D20" s="436">
        <v>24</v>
      </c>
      <c r="E20" s="436">
        <v>26</v>
      </c>
      <c r="F20" s="436">
        <v>28</v>
      </c>
      <c r="G20" s="436">
        <v>30</v>
      </c>
      <c r="H20" s="436">
        <v>32</v>
      </c>
      <c r="I20" s="436">
        <v>34</v>
      </c>
      <c r="J20" s="437"/>
      <c r="K20" s="437"/>
      <c r="L20" s="437"/>
      <c r="M20" s="438" t="s">
        <v>9</v>
      </c>
      <c r="N20" s="438" t="s">
        <v>10</v>
      </c>
      <c r="O20" s="456" t="s">
        <v>11</v>
      </c>
      <c r="P20" s="457" t="s">
        <v>240</v>
      </c>
    </row>
    <row r="21" spans="1:16" s="20" customFormat="1" ht="30" customHeight="1">
      <c r="A21" s="458" t="s">
        <v>44</v>
      </c>
      <c r="B21" s="458" t="s">
        <v>41</v>
      </c>
      <c r="C21" s="459"/>
      <c r="D21" s="441"/>
      <c r="E21" s="441"/>
      <c r="F21" s="441"/>
      <c r="G21" s="441"/>
      <c r="H21" s="441"/>
      <c r="I21" s="441"/>
      <c r="J21" s="437"/>
      <c r="K21" s="437"/>
      <c r="L21" s="437"/>
      <c r="M21" s="460">
        <v>89.99</v>
      </c>
      <c r="N21" s="460">
        <v>179.99</v>
      </c>
      <c r="O21" s="443">
        <v>0</v>
      </c>
      <c r="P21" s="444">
        <v>0</v>
      </c>
    </row>
    <row r="22" spans="1:16" s="20" customFormat="1" ht="30" customHeight="1">
      <c r="A22" s="458" t="s">
        <v>44</v>
      </c>
      <c r="B22" s="458" t="s">
        <v>49</v>
      </c>
      <c r="C22" s="459"/>
      <c r="D22" s="441"/>
      <c r="E22" s="441"/>
      <c r="F22" s="441"/>
      <c r="G22" s="441"/>
      <c r="H22" s="441"/>
      <c r="I22" s="441"/>
      <c r="J22" s="437"/>
      <c r="K22" s="437"/>
      <c r="L22" s="437"/>
      <c r="M22" s="460">
        <v>89.99</v>
      </c>
      <c r="N22" s="460">
        <v>179.99</v>
      </c>
      <c r="O22" s="443">
        <v>0</v>
      </c>
      <c r="P22" s="444">
        <v>0</v>
      </c>
    </row>
    <row r="23" spans="1:16" s="20" customFormat="1" ht="30" customHeight="1">
      <c r="A23" s="454"/>
      <c r="B23" s="454"/>
      <c r="C23" s="435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55"/>
      <c r="P23" s="444"/>
    </row>
    <row r="24" spans="1:16" s="20" customFormat="1" ht="30" customHeight="1">
      <c r="A24" s="433" t="s">
        <v>38</v>
      </c>
      <c r="B24" s="454"/>
      <c r="C24" s="435"/>
      <c r="D24" s="436">
        <v>24</v>
      </c>
      <c r="E24" s="436">
        <v>26</v>
      </c>
      <c r="F24" s="436">
        <v>28</v>
      </c>
      <c r="G24" s="436">
        <v>30</v>
      </c>
      <c r="H24" s="436">
        <v>32</v>
      </c>
      <c r="I24" s="436">
        <v>34</v>
      </c>
      <c r="J24" s="437"/>
      <c r="K24" s="437"/>
      <c r="L24" s="437"/>
      <c r="M24" s="461" t="s">
        <v>9</v>
      </c>
      <c r="N24" s="461" t="s">
        <v>10</v>
      </c>
      <c r="O24" s="456" t="s">
        <v>11</v>
      </c>
      <c r="P24" s="457" t="s">
        <v>240</v>
      </c>
    </row>
    <row r="25" spans="1:16" s="20" customFormat="1" ht="30" customHeight="1">
      <c r="A25" s="458" t="s">
        <v>45</v>
      </c>
      <c r="B25" s="458" t="s">
        <v>39</v>
      </c>
      <c r="C25" s="435"/>
      <c r="D25" s="441"/>
      <c r="E25" s="441"/>
      <c r="F25" s="441"/>
      <c r="G25" s="441"/>
      <c r="H25" s="441"/>
      <c r="I25" s="441"/>
      <c r="J25" s="437"/>
      <c r="K25" s="437"/>
      <c r="L25" s="437"/>
      <c r="M25" s="460">
        <v>64.989999999999995</v>
      </c>
      <c r="N25" s="460">
        <v>129.99</v>
      </c>
      <c r="O25" s="443">
        <v>0</v>
      </c>
      <c r="P25" s="444">
        <v>0</v>
      </c>
    </row>
    <row r="26" spans="1:16" s="20" customFormat="1" ht="30" customHeight="1">
      <c r="A26" s="458" t="s">
        <v>45</v>
      </c>
      <c r="B26" s="458" t="s">
        <v>46</v>
      </c>
      <c r="C26" s="435"/>
      <c r="D26" s="441"/>
      <c r="E26" s="441"/>
      <c r="F26" s="441"/>
      <c r="G26" s="441"/>
      <c r="H26" s="441"/>
      <c r="I26" s="441"/>
      <c r="J26" s="437"/>
      <c r="K26" s="437"/>
      <c r="L26" s="437"/>
      <c r="M26" s="460">
        <v>64.989999999999995</v>
      </c>
      <c r="N26" s="460">
        <v>129.99</v>
      </c>
      <c r="O26" s="443">
        <v>0</v>
      </c>
      <c r="P26" s="444">
        <v>0</v>
      </c>
    </row>
    <row r="27" spans="1:16" s="20" customFormat="1" ht="30" customHeight="1">
      <c r="A27" s="458" t="s">
        <v>45</v>
      </c>
      <c r="B27" s="458" t="s">
        <v>47</v>
      </c>
      <c r="C27" s="435"/>
      <c r="D27" s="441"/>
      <c r="E27" s="441"/>
      <c r="F27" s="441"/>
      <c r="G27" s="441"/>
      <c r="H27" s="441"/>
      <c r="I27" s="441"/>
      <c r="J27" s="437"/>
      <c r="K27" s="437"/>
      <c r="L27" s="437"/>
      <c r="M27" s="460">
        <v>64.989999999999995</v>
      </c>
      <c r="N27" s="460">
        <v>129.99</v>
      </c>
      <c r="O27" s="443">
        <v>0</v>
      </c>
      <c r="P27" s="444">
        <v>0</v>
      </c>
    </row>
    <row r="28" spans="1:16" s="20" customFormat="1" ht="30" customHeight="1">
      <c r="A28" s="462"/>
      <c r="B28" s="462"/>
      <c r="C28" s="435"/>
      <c r="D28" s="448"/>
      <c r="E28" s="448"/>
      <c r="F28" s="448"/>
      <c r="G28" s="448"/>
      <c r="H28" s="448"/>
      <c r="I28" s="448"/>
      <c r="J28" s="437"/>
      <c r="K28" s="437"/>
      <c r="L28" s="437"/>
      <c r="M28" s="463"/>
      <c r="N28" s="463"/>
      <c r="O28" s="464"/>
      <c r="P28" s="452"/>
    </row>
    <row r="29" spans="1:16" s="20" customFormat="1" ht="30" customHeight="1">
      <c r="A29" s="433" t="s">
        <v>38</v>
      </c>
      <c r="B29" s="454"/>
      <c r="C29" s="435"/>
      <c r="D29" s="436">
        <v>24</v>
      </c>
      <c r="E29" s="436">
        <v>26</v>
      </c>
      <c r="F29" s="436">
        <v>28</v>
      </c>
      <c r="G29" s="436">
        <v>30</v>
      </c>
      <c r="H29" s="436">
        <v>32</v>
      </c>
      <c r="I29" s="436">
        <v>34</v>
      </c>
      <c r="J29" s="437"/>
      <c r="K29" s="437"/>
      <c r="L29" s="437"/>
      <c r="M29" s="438" t="s">
        <v>9</v>
      </c>
      <c r="N29" s="438" t="s">
        <v>10</v>
      </c>
      <c r="O29" s="456" t="s">
        <v>11</v>
      </c>
      <c r="P29" s="457" t="s">
        <v>240</v>
      </c>
    </row>
    <row r="30" spans="1:16" s="20" customFormat="1" ht="30" customHeight="1">
      <c r="A30" s="439" t="s">
        <v>48</v>
      </c>
      <c r="B30" s="439" t="s">
        <v>39</v>
      </c>
      <c r="C30" s="435"/>
      <c r="D30" s="465"/>
      <c r="E30" s="465"/>
      <c r="F30" s="465"/>
      <c r="G30" s="465"/>
      <c r="H30" s="465"/>
      <c r="I30" s="465"/>
      <c r="J30" s="435"/>
      <c r="K30" s="435"/>
      <c r="L30" s="435"/>
      <c r="M30" s="460">
        <v>49.99</v>
      </c>
      <c r="N30" s="460">
        <v>99.99</v>
      </c>
      <c r="O30" s="443">
        <v>0</v>
      </c>
      <c r="P30" s="444">
        <v>0</v>
      </c>
    </row>
    <row r="31" spans="1:16" s="20" customFormat="1" ht="30" customHeight="1">
      <c r="A31" s="439" t="s">
        <v>48</v>
      </c>
      <c r="B31" s="439" t="s">
        <v>41</v>
      </c>
      <c r="C31" s="435"/>
      <c r="D31" s="465"/>
      <c r="E31" s="465"/>
      <c r="F31" s="465"/>
      <c r="G31" s="465"/>
      <c r="H31" s="465"/>
      <c r="I31" s="465"/>
      <c r="J31" s="435"/>
      <c r="K31" s="435"/>
      <c r="L31" s="435"/>
      <c r="M31" s="460">
        <v>49.99</v>
      </c>
      <c r="N31" s="460">
        <v>99.99</v>
      </c>
      <c r="O31" s="443">
        <v>0</v>
      </c>
      <c r="P31" s="444">
        <v>0</v>
      </c>
    </row>
    <row r="32" spans="1:16" s="20" customFormat="1" ht="30" customHeight="1">
      <c r="A32" s="439" t="s">
        <v>48</v>
      </c>
      <c r="B32" s="439" t="s">
        <v>49</v>
      </c>
      <c r="C32" s="435"/>
      <c r="D32" s="465"/>
      <c r="E32" s="465"/>
      <c r="F32" s="465"/>
      <c r="G32" s="465"/>
      <c r="H32" s="465"/>
      <c r="I32" s="465"/>
      <c r="J32" s="435"/>
      <c r="K32" s="435"/>
      <c r="L32" s="435"/>
      <c r="M32" s="460">
        <v>49.99</v>
      </c>
      <c r="N32" s="460">
        <v>99.99</v>
      </c>
      <c r="O32" s="443">
        <v>0</v>
      </c>
      <c r="P32" s="444">
        <v>0</v>
      </c>
    </row>
    <row r="33" spans="1:16" s="20" customFormat="1" ht="30" customHeight="1">
      <c r="A33" s="439" t="s">
        <v>48</v>
      </c>
      <c r="B33" s="439" t="s">
        <v>1</v>
      </c>
      <c r="C33" s="435"/>
      <c r="D33" s="465"/>
      <c r="E33" s="465"/>
      <c r="F33" s="465"/>
      <c r="G33" s="465"/>
      <c r="H33" s="465"/>
      <c r="I33" s="465"/>
      <c r="J33" s="435"/>
      <c r="K33" s="435"/>
      <c r="L33" s="435"/>
      <c r="M33" s="460">
        <v>49.99</v>
      </c>
      <c r="N33" s="460">
        <v>99.99</v>
      </c>
      <c r="O33" s="443">
        <v>0</v>
      </c>
      <c r="P33" s="444">
        <v>0</v>
      </c>
    </row>
    <row r="34" spans="1:16" s="20" customFormat="1" ht="30" customHeight="1">
      <c r="A34" s="439" t="s">
        <v>48</v>
      </c>
      <c r="B34" s="440" t="s">
        <v>50</v>
      </c>
      <c r="C34" s="435" t="s">
        <v>51</v>
      </c>
      <c r="D34" s="465"/>
      <c r="E34" s="465"/>
      <c r="F34" s="465"/>
      <c r="G34" s="465"/>
      <c r="H34" s="465"/>
      <c r="I34" s="465"/>
      <c r="J34" s="437"/>
      <c r="K34" s="466"/>
      <c r="L34" s="437"/>
      <c r="M34" s="460">
        <v>49.99</v>
      </c>
      <c r="N34" s="460">
        <v>99.99</v>
      </c>
      <c r="O34" s="443">
        <v>0</v>
      </c>
      <c r="P34" s="444">
        <v>0</v>
      </c>
    </row>
    <row r="35" spans="1:16" s="20" customFormat="1" ht="30" customHeight="1">
      <c r="A35" s="439" t="s">
        <v>48</v>
      </c>
      <c r="B35" s="439" t="s">
        <v>52</v>
      </c>
      <c r="C35" s="435" t="s">
        <v>51</v>
      </c>
      <c r="D35" s="465"/>
      <c r="E35" s="465"/>
      <c r="F35" s="465"/>
      <c r="G35" s="465"/>
      <c r="H35" s="465"/>
      <c r="I35" s="465"/>
      <c r="J35" s="435"/>
      <c r="K35" s="435"/>
      <c r="L35" s="435"/>
      <c r="M35" s="460">
        <v>49.99</v>
      </c>
      <c r="N35" s="460">
        <v>99.99</v>
      </c>
      <c r="O35" s="443">
        <v>0</v>
      </c>
      <c r="P35" s="444">
        <v>0</v>
      </c>
    </row>
    <row r="36" spans="1:16" s="20" customFormat="1" ht="30" customHeight="1">
      <c r="A36" s="433" t="s">
        <v>38</v>
      </c>
      <c r="B36" s="445"/>
      <c r="C36" s="435"/>
      <c r="D36" s="467"/>
      <c r="E36" s="467"/>
      <c r="F36" s="467"/>
      <c r="G36" s="467"/>
      <c r="H36" s="467"/>
      <c r="I36" s="467"/>
      <c r="J36" s="435"/>
      <c r="K36" s="435"/>
      <c r="L36" s="435"/>
      <c r="M36" s="468"/>
      <c r="N36" s="468"/>
      <c r="O36" s="464"/>
      <c r="P36" s="452"/>
    </row>
    <row r="37" spans="1:16" s="20" customFormat="1" ht="30" customHeight="1">
      <c r="A37" s="439" t="s">
        <v>53</v>
      </c>
      <c r="B37" s="439" t="s">
        <v>41</v>
      </c>
      <c r="C37" s="435"/>
      <c r="D37" s="465"/>
      <c r="E37" s="465"/>
      <c r="F37" s="465"/>
      <c r="G37" s="465"/>
      <c r="H37" s="465"/>
      <c r="I37" s="465"/>
      <c r="J37" s="435"/>
      <c r="K37" s="435"/>
      <c r="L37" s="435"/>
      <c r="M37" s="460">
        <v>54.5</v>
      </c>
      <c r="N37" s="460">
        <v>109</v>
      </c>
      <c r="O37" s="443">
        <v>0</v>
      </c>
      <c r="P37" s="444">
        <v>0</v>
      </c>
    </row>
    <row r="38" spans="1:16" s="20" customFormat="1" ht="30" customHeight="1">
      <c r="A38" s="439" t="s">
        <v>53</v>
      </c>
      <c r="B38" s="439" t="s">
        <v>49</v>
      </c>
      <c r="C38" s="435"/>
      <c r="D38" s="465"/>
      <c r="E38" s="465"/>
      <c r="F38" s="465"/>
      <c r="G38" s="465"/>
      <c r="H38" s="465"/>
      <c r="I38" s="465"/>
      <c r="J38" s="435"/>
      <c r="K38" s="435"/>
      <c r="L38" s="435"/>
      <c r="M38" s="460">
        <v>54.5</v>
      </c>
      <c r="N38" s="460">
        <v>109</v>
      </c>
      <c r="O38" s="443">
        <v>0</v>
      </c>
      <c r="P38" s="444">
        <v>0</v>
      </c>
    </row>
    <row r="39" spans="1:16" s="20" customFormat="1" ht="30" customHeight="1">
      <c r="A39" s="439" t="s">
        <v>53</v>
      </c>
      <c r="B39" s="439" t="s">
        <v>1</v>
      </c>
      <c r="C39" s="435"/>
      <c r="D39" s="465"/>
      <c r="E39" s="465"/>
      <c r="F39" s="465"/>
      <c r="G39" s="465"/>
      <c r="H39" s="465"/>
      <c r="I39" s="465"/>
      <c r="J39" s="435"/>
      <c r="K39" s="435"/>
      <c r="L39" s="435"/>
      <c r="M39" s="460">
        <v>54.5</v>
      </c>
      <c r="N39" s="460">
        <v>109</v>
      </c>
      <c r="O39" s="443">
        <v>0</v>
      </c>
      <c r="P39" s="444">
        <v>0</v>
      </c>
    </row>
    <row r="40" spans="1:16" s="20" customFormat="1" ht="30" customHeight="1">
      <c r="A40" s="454"/>
      <c r="B40" s="454"/>
      <c r="C40" s="435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55"/>
      <c r="P40" s="444"/>
    </row>
    <row r="41" spans="1:16" s="20" customFormat="1" ht="30" customHeight="1">
      <c r="A41" s="469" t="s">
        <v>54</v>
      </c>
      <c r="B41" s="454"/>
      <c r="C41" s="435"/>
      <c r="D41" s="436">
        <v>30</v>
      </c>
      <c r="E41" s="436">
        <v>32</v>
      </c>
      <c r="F41" s="436">
        <v>34</v>
      </c>
      <c r="G41" s="436" t="s">
        <v>55</v>
      </c>
      <c r="H41" s="436">
        <v>36</v>
      </c>
      <c r="I41" s="436" t="s">
        <v>56</v>
      </c>
      <c r="J41" s="436">
        <v>38</v>
      </c>
      <c r="K41" s="436" t="s">
        <v>57</v>
      </c>
      <c r="L41" s="437"/>
      <c r="M41" s="438" t="s">
        <v>9</v>
      </c>
      <c r="N41" s="438" t="s">
        <v>10</v>
      </c>
      <c r="O41" s="456" t="s">
        <v>11</v>
      </c>
      <c r="P41" s="457" t="s">
        <v>240</v>
      </c>
    </row>
    <row r="42" spans="1:16" s="20" customFormat="1" ht="30" customHeight="1">
      <c r="A42" s="439" t="s">
        <v>58</v>
      </c>
      <c r="B42" s="440" t="s">
        <v>39</v>
      </c>
      <c r="C42" s="435"/>
      <c r="D42" s="441"/>
      <c r="E42" s="441"/>
      <c r="F42" s="441"/>
      <c r="G42" s="441"/>
      <c r="H42" s="441"/>
      <c r="I42" s="441"/>
      <c r="J42" s="441"/>
      <c r="K42" s="441"/>
      <c r="L42" s="437"/>
      <c r="M42" s="460">
        <v>74.989999999999995</v>
      </c>
      <c r="N42" s="460">
        <v>149.99</v>
      </c>
      <c r="O42" s="443">
        <v>0</v>
      </c>
      <c r="P42" s="444">
        <v>0</v>
      </c>
    </row>
    <row r="43" spans="1:16" s="20" customFormat="1" ht="30" customHeight="1">
      <c r="A43" s="439" t="s">
        <v>58</v>
      </c>
      <c r="B43" s="440" t="s">
        <v>41</v>
      </c>
      <c r="C43" s="435"/>
      <c r="D43" s="441"/>
      <c r="E43" s="441"/>
      <c r="F43" s="441"/>
      <c r="G43" s="441"/>
      <c r="H43" s="441"/>
      <c r="I43" s="441"/>
      <c r="J43" s="441"/>
      <c r="K43" s="441"/>
      <c r="L43" s="437"/>
      <c r="M43" s="460">
        <v>74.989999999999995</v>
      </c>
      <c r="N43" s="460">
        <v>149.99</v>
      </c>
      <c r="O43" s="443">
        <v>0</v>
      </c>
      <c r="P43" s="444">
        <v>0</v>
      </c>
    </row>
    <row r="44" spans="1:16" s="20" customFormat="1" ht="30" customHeight="1">
      <c r="A44" s="439" t="s">
        <v>58</v>
      </c>
      <c r="B44" s="440" t="s">
        <v>49</v>
      </c>
      <c r="C44" s="435"/>
      <c r="D44" s="441"/>
      <c r="E44" s="441"/>
      <c r="F44" s="441"/>
      <c r="G44" s="441"/>
      <c r="H44" s="441"/>
      <c r="I44" s="441"/>
      <c r="J44" s="441"/>
      <c r="K44" s="441"/>
      <c r="L44" s="437"/>
      <c r="M44" s="460">
        <v>74.989999999999995</v>
      </c>
      <c r="N44" s="460">
        <v>149.99</v>
      </c>
      <c r="O44" s="443">
        <v>0</v>
      </c>
      <c r="P44" s="444">
        <v>0</v>
      </c>
    </row>
    <row r="45" spans="1:16" s="20" customFormat="1" ht="30" customHeight="1">
      <c r="A45" s="470"/>
      <c r="B45" s="471"/>
      <c r="C45" s="435"/>
      <c r="D45" s="437"/>
      <c r="E45" s="437"/>
      <c r="F45" s="437"/>
      <c r="G45" s="437"/>
      <c r="H45" s="437"/>
      <c r="I45" s="437"/>
      <c r="J45" s="437"/>
      <c r="K45" s="437"/>
      <c r="L45" s="437"/>
      <c r="M45" s="466"/>
      <c r="N45" s="466"/>
      <c r="O45" s="455"/>
      <c r="P45" s="444"/>
    </row>
    <row r="46" spans="1:16" s="20" customFormat="1" ht="30" customHeight="1">
      <c r="A46" s="469" t="s">
        <v>59</v>
      </c>
      <c r="B46" s="454"/>
      <c r="C46" s="435"/>
      <c r="D46" s="436">
        <v>24</v>
      </c>
      <c r="E46" s="436">
        <v>26</v>
      </c>
      <c r="F46" s="436">
        <v>28</v>
      </c>
      <c r="G46" s="436">
        <v>30</v>
      </c>
      <c r="H46" s="436">
        <v>32</v>
      </c>
      <c r="I46" s="436">
        <v>34</v>
      </c>
      <c r="J46" s="437"/>
      <c r="K46" s="437"/>
      <c r="L46" s="437"/>
      <c r="M46" s="438" t="s">
        <v>9</v>
      </c>
      <c r="N46" s="438" t="s">
        <v>10</v>
      </c>
      <c r="O46" s="456" t="s">
        <v>11</v>
      </c>
      <c r="P46" s="457" t="s">
        <v>240</v>
      </c>
    </row>
    <row r="47" spans="1:16" s="20" customFormat="1" ht="30" customHeight="1">
      <c r="A47" s="439" t="s">
        <v>60</v>
      </c>
      <c r="B47" s="440" t="s">
        <v>0</v>
      </c>
      <c r="C47" s="435" t="s">
        <v>61</v>
      </c>
      <c r="D47" s="441"/>
      <c r="E47" s="441"/>
      <c r="F47" s="441"/>
      <c r="G47" s="441"/>
      <c r="H47" s="441"/>
      <c r="I47" s="441"/>
      <c r="J47" s="437"/>
      <c r="K47" s="437"/>
      <c r="L47" s="437"/>
      <c r="M47" s="460">
        <v>44.5</v>
      </c>
      <c r="N47" s="460">
        <v>89</v>
      </c>
      <c r="O47" s="443">
        <v>0</v>
      </c>
      <c r="P47" s="444">
        <v>0</v>
      </c>
    </row>
    <row r="48" spans="1:16" s="20" customFormat="1" ht="30" customHeight="1">
      <c r="A48" s="439" t="s">
        <v>60</v>
      </c>
      <c r="B48" s="440" t="s">
        <v>1</v>
      </c>
      <c r="C48" s="435" t="s">
        <v>61</v>
      </c>
      <c r="D48" s="441"/>
      <c r="E48" s="441"/>
      <c r="F48" s="441"/>
      <c r="G48" s="441"/>
      <c r="H48" s="441"/>
      <c r="I48" s="441"/>
      <c r="J48" s="437"/>
      <c r="K48" s="437"/>
      <c r="L48" s="437"/>
      <c r="M48" s="460">
        <v>44.5</v>
      </c>
      <c r="N48" s="460">
        <v>89</v>
      </c>
      <c r="O48" s="443">
        <v>0</v>
      </c>
      <c r="P48" s="444">
        <v>0</v>
      </c>
    </row>
    <row r="49" spans="1:16" s="20" customFormat="1" ht="30" customHeight="1">
      <c r="A49" s="439" t="s">
        <v>60</v>
      </c>
      <c r="B49" s="440" t="s">
        <v>2</v>
      </c>
      <c r="C49" s="435" t="s">
        <v>61</v>
      </c>
      <c r="D49" s="441"/>
      <c r="E49" s="441"/>
      <c r="F49" s="441"/>
      <c r="G49" s="441"/>
      <c r="H49" s="441"/>
      <c r="I49" s="441"/>
      <c r="J49" s="437"/>
      <c r="K49" s="437"/>
      <c r="L49" s="437"/>
      <c r="M49" s="460">
        <v>44.5</v>
      </c>
      <c r="N49" s="460">
        <v>89</v>
      </c>
      <c r="O49" s="443">
        <v>0</v>
      </c>
      <c r="P49" s="444">
        <v>0</v>
      </c>
    </row>
    <row r="50" spans="1:16" s="20" customFormat="1" ht="30" customHeight="1">
      <c r="A50" s="439" t="s">
        <v>62</v>
      </c>
      <c r="B50" s="440" t="s">
        <v>0</v>
      </c>
      <c r="C50" s="435" t="s">
        <v>61</v>
      </c>
      <c r="D50" s="441"/>
      <c r="E50" s="441"/>
      <c r="F50" s="441"/>
      <c r="G50" s="441"/>
      <c r="H50" s="441"/>
      <c r="I50" s="441"/>
      <c r="J50" s="437"/>
      <c r="K50" s="437"/>
      <c r="L50" s="437"/>
      <c r="M50" s="460">
        <v>49.5</v>
      </c>
      <c r="N50" s="460">
        <v>99</v>
      </c>
      <c r="O50" s="443">
        <v>0</v>
      </c>
      <c r="P50" s="444">
        <v>0</v>
      </c>
    </row>
    <row r="51" spans="1:16" s="20" customFormat="1" ht="30" customHeight="1">
      <c r="A51" s="439" t="s">
        <v>62</v>
      </c>
      <c r="B51" s="440" t="s">
        <v>1</v>
      </c>
      <c r="C51" s="435" t="s">
        <v>61</v>
      </c>
      <c r="D51" s="441"/>
      <c r="E51" s="441"/>
      <c r="F51" s="441"/>
      <c r="G51" s="441"/>
      <c r="H51" s="441"/>
      <c r="I51" s="441"/>
      <c r="J51" s="437"/>
      <c r="K51" s="437"/>
      <c r="L51" s="437"/>
      <c r="M51" s="460">
        <v>49.5</v>
      </c>
      <c r="N51" s="460">
        <v>99</v>
      </c>
      <c r="O51" s="443">
        <v>0</v>
      </c>
      <c r="P51" s="444">
        <v>0</v>
      </c>
    </row>
    <row r="52" spans="1:16" s="20" customFormat="1" ht="30" customHeight="1">
      <c r="A52" s="454"/>
      <c r="B52" s="454"/>
      <c r="C52" s="435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55"/>
      <c r="P52" s="444"/>
    </row>
    <row r="53" spans="1:16" s="20" customFormat="1" ht="30" customHeight="1">
      <c r="A53" s="469" t="s">
        <v>59</v>
      </c>
      <c r="B53" s="454"/>
      <c r="C53" s="472"/>
      <c r="D53" s="436">
        <v>24</v>
      </c>
      <c r="E53" s="436">
        <v>26</v>
      </c>
      <c r="F53" s="436">
        <v>28</v>
      </c>
      <c r="G53" s="436">
        <v>30</v>
      </c>
      <c r="H53" s="436">
        <v>32</v>
      </c>
      <c r="I53" s="436">
        <v>34</v>
      </c>
      <c r="J53" s="473"/>
      <c r="K53" s="469"/>
      <c r="L53" s="473"/>
      <c r="M53" s="438" t="s">
        <v>9</v>
      </c>
      <c r="N53" s="438" t="s">
        <v>10</v>
      </c>
      <c r="O53" s="456" t="s">
        <v>11</v>
      </c>
      <c r="P53" s="457" t="s">
        <v>240</v>
      </c>
    </row>
    <row r="54" spans="1:16" s="20" customFormat="1" ht="30" customHeight="1">
      <c r="A54" s="439" t="s">
        <v>63</v>
      </c>
      <c r="B54" s="440" t="s">
        <v>17</v>
      </c>
      <c r="C54" s="435" t="s">
        <v>51</v>
      </c>
      <c r="D54" s="441"/>
      <c r="E54" s="441"/>
      <c r="F54" s="441"/>
      <c r="G54" s="441"/>
      <c r="H54" s="441"/>
      <c r="I54" s="441"/>
      <c r="J54" s="437"/>
      <c r="K54" s="466"/>
      <c r="L54" s="437"/>
      <c r="M54" s="442">
        <v>44.5</v>
      </c>
      <c r="N54" s="442">
        <v>89</v>
      </c>
      <c r="O54" s="443">
        <v>0</v>
      </c>
      <c r="P54" s="444">
        <v>0</v>
      </c>
    </row>
    <row r="55" spans="1:16" s="20" customFormat="1" ht="30" customHeight="1">
      <c r="A55" s="439" t="s">
        <v>63</v>
      </c>
      <c r="B55" s="440" t="s">
        <v>64</v>
      </c>
      <c r="C55" s="435" t="s">
        <v>51</v>
      </c>
      <c r="D55" s="441"/>
      <c r="E55" s="441"/>
      <c r="F55" s="441"/>
      <c r="G55" s="441"/>
      <c r="H55" s="441"/>
      <c r="I55" s="441"/>
      <c r="J55" s="437"/>
      <c r="K55" s="466"/>
      <c r="L55" s="437"/>
      <c r="M55" s="442">
        <v>44.5</v>
      </c>
      <c r="N55" s="442">
        <v>89</v>
      </c>
      <c r="O55" s="443">
        <v>0</v>
      </c>
      <c r="P55" s="444">
        <v>0</v>
      </c>
    </row>
    <row r="56" spans="1:16" s="20" customFormat="1" ht="30" customHeight="1">
      <c r="A56" s="439" t="s">
        <v>63</v>
      </c>
      <c r="B56" s="453" t="s">
        <v>65</v>
      </c>
      <c r="C56" s="435" t="s">
        <v>51</v>
      </c>
      <c r="D56" s="441"/>
      <c r="E56" s="441"/>
      <c r="F56" s="441"/>
      <c r="G56" s="441"/>
      <c r="H56" s="441"/>
      <c r="I56" s="441"/>
      <c r="J56" s="437"/>
      <c r="K56" s="466"/>
      <c r="L56" s="437"/>
      <c r="M56" s="442">
        <v>44.5</v>
      </c>
      <c r="N56" s="442">
        <v>89</v>
      </c>
      <c r="O56" s="443">
        <v>0</v>
      </c>
      <c r="P56" s="444">
        <v>0</v>
      </c>
    </row>
    <row r="57" spans="1:16" s="20" customFormat="1" ht="30" customHeight="1">
      <c r="A57" s="458" t="s">
        <v>66</v>
      </c>
      <c r="B57" s="453" t="s">
        <v>67</v>
      </c>
      <c r="C57" s="435" t="s">
        <v>51</v>
      </c>
      <c r="D57" s="441"/>
      <c r="E57" s="441"/>
      <c r="F57" s="441"/>
      <c r="G57" s="441"/>
      <c r="H57" s="441"/>
      <c r="I57" s="441"/>
      <c r="J57" s="437"/>
      <c r="K57" s="466"/>
      <c r="L57" s="437"/>
      <c r="M57" s="442">
        <v>49.5</v>
      </c>
      <c r="N57" s="442">
        <v>99</v>
      </c>
      <c r="O57" s="443">
        <v>0</v>
      </c>
      <c r="P57" s="444">
        <v>0</v>
      </c>
    </row>
    <row r="58" spans="1:16" s="20" customFormat="1" ht="30" customHeight="1">
      <c r="A58" s="458" t="s">
        <v>66</v>
      </c>
      <c r="B58" s="453" t="s">
        <v>68</v>
      </c>
      <c r="C58" s="435" t="s">
        <v>51</v>
      </c>
      <c r="D58" s="441"/>
      <c r="E58" s="441"/>
      <c r="F58" s="441"/>
      <c r="G58" s="441"/>
      <c r="H58" s="441"/>
      <c r="I58" s="441"/>
      <c r="J58" s="437"/>
      <c r="K58" s="466"/>
      <c r="L58" s="437"/>
      <c r="M58" s="442">
        <v>49.5</v>
      </c>
      <c r="N58" s="442">
        <v>99</v>
      </c>
      <c r="O58" s="443">
        <v>0</v>
      </c>
      <c r="P58" s="444">
        <v>0</v>
      </c>
    </row>
    <row r="59" spans="1:16" s="20" customFormat="1" ht="30" customHeight="1">
      <c r="A59" s="454"/>
      <c r="B59" s="454"/>
      <c r="C59" s="454"/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74"/>
      <c r="P59" s="444"/>
    </row>
    <row r="60" spans="1:16" ht="23.25">
      <c r="A60" s="469" t="s">
        <v>59</v>
      </c>
      <c r="B60" s="454"/>
      <c r="C60" s="435"/>
      <c r="D60" s="436">
        <v>24</v>
      </c>
      <c r="E60" s="436">
        <v>26</v>
      </c>
      <c r="F60" s="436">
        <v>28</v>
      </c>
      <c r="G60" s="436">
        <v>30</v>
      </c>
      <c r="H60" s="436">
        <v>32</v>
      </c>
      <c r="I60" s="436">
        <v>34</v>
      </c>
      <c r="J60" s="437"/>
      <c r="K60" s="437"/>
      <c r="L60" s="437"/>
      <c r="M60" s="438" t="s">
        <v>9</v>
      </c>
      <c r="N60" s="438" t="s">
        <v>10</v>
      </c>
      <c r="O60" s="456" t="s">
        <v>11</v>
      </c>
      <c r="P60" s="457" t="s">
        <v>240</v>
      </c>
    </row>
    <row r="61" spans="1:16" ht="23.25">
      <c r="A61" s="439" t="s">
        <v>36</v>
      </c>
      <c r="B61" s="440" t="s">
        <v>39</v>
      </c>
      <c r="C61" s="435" t="s">
        <v>61</v>
      </c>
      <c r="D61" s="441"/>
      <c r="E61" s="441"/>
      <c r="F61" s="441"/>
      <c r="G61" s="441"/>
      <c r="H61" s="441"/>
      <c r="I61" s="441"/>
      <c r="J61" s="437"/>
      <c r="K61" s="437"/>
      <c r="L61" s="437"/>
      <c r="M61" s="460">
        <v>44.5</v>
      </c>
      <c r="N61" s="460">
        <v>89</v>
      </c>
      <c r="O61" s="443">
        <v>0</v>
      </c>
      <c r="P61" s="444">
        <v>0</v>
      </c>
    </row>
    <row r="62" spans="1:16" ht="23.25">
      <c r="A62" s="439" t="s">
        <v>36</v>
      </c>
      <c r="B62" s="440" t="s">
        <v>0</v>
      </c>
      <c r="C62" s="435" t="s">
        <v>69</v>
      </c>
      <c r="D62" s="441"/>
      <c r="E62" s="441"/>
      <c r="F62" s="441"/>
      <c r="G62" s="441"/>
      <c r="H62" s="441"/>
      <c r="I62" s="441"/>
      <c r="J62" s="437"/>
      <c r="K62" s="437"/>
      <c r="L62" s="437"/>
      <c r="M62" s="460">
        <v>44.5</v>
      </c>
      <c r="N62" s="460">
        <v>89</v>
      </c>
      <c r="O62" s="443">
        <v>0</v>
      </c>
      <c r="P62" s="444">
        <v>0</v>
      </c>
    </row>
    <row r="63" spans="1:16" ht="23.25">
      <c r="A63" s="439" t="s">
        <v>36</v>
      </c>
      <c r="B63" s="440" t="s">
        <v>1</v>
      </c>
      <c r="C63" s="435" t="s">
        <v>69</v>
      </c>
      <c r="D63" s="441"/>
      <c r="E63" s="441"/>
      <c r="F63" s="441"/>
      <c r="G63" s="441"/>
      <c r="H63" s="441"/>
      <c r="I63" s="441"/>
      <c r="J63" s="437"/>
      <c r="K63" s="437"/>
      <c r="L63" s="437"/>
      <c r="M63" s="460">
        <v>44.5</v>
      </c>
      <c r="N63" s="460">
        <v>89</v>
      </c>
      <c r="O63" s="443">
        <v>0</v>
      </c>
      <c r="P63" s="444">
        <v>0</v>
      </c>
    </row>
    <row r="64" spans="1:16" ht="23.25">
      <c r="A64" s="439" t="s">
        <v>36</v>
      </c>
      <c r="B64" s="440" t="s">
        <v>2</v>
      </c>
      <c r="C64" s="435" t="s">
        <v>69</v>
      </c>
      <c r="D64" s="441"/>
      <c r="E64" s="441"/>
      <c r="F64" s="441"/>
      <c r="G64" s="441"/>
      <c r="H64" s="441"/>
      <c r="I64" s="441"/>
      <c r="J64" s="437"/>
      <c r="K64" s="437"/>
      <c r="L64" s="437"/>
      <c r="M64" s="460">
        <v>44.5</v>
      </c>
      <c r="N64" s="460">
        <v>89</v>
      </c>
      <c r="O64" s="443">
        <v>0</v>
      </c>
      <c r="P64" s="444">
        <v>0</v>
      </c>
    </row>
    <row r="65" spans="1:16" ht="23.25">
      <c r="A65" s="439" t="s">
        <v>62</v>
      </c>
      <c r="B65" s="440" t="s">
        <v>39</v>
      </c>
      <c r="C65" s="435" t="s">
        <v>61</v>
      </c>
      <c r="D65" s="441"/>
      <c r="E65" s="441"/>
      <c r="F65" s="441"/>
      <c r="G65" s="441"/>
      <c r="H65" s="441"/>
      <c r="I65" s="441"/>
      <c r="J65" s="437"/>
      <c r="K65" s="437"/>
      <c r="L65" s="437"/>
      <c r="M65" s="460">
        <v>49.5</v>
      </c>
      <c r="N65" s="460">
        <v>99</v>
      </c>
      <c r="O65" s="443">
        <v>0</v>
      </c>
      <c r="P65" s="444">
        <v>0</v>
      </c>
    </row>
    <row r="66" spans="1:16" ht="23.25">
      <c r="A66" s="439" t="s">
        <v>62</v>
      </c>
      <c r="B66" s="440" t="s">
        <v>0</v>
      </c>
      <c r="C66" s="435" t="s">
        <v>69</v>
      </c>
      <c r="D66" s="441"/>
      <c r="E66" s="441"/>
      <c r="F66" s="441"/>
      <c r="G66" s="441"/>
      <c r="H66" s="441"/>
      <c r="I66" s="441"/>
      <c r="J66" s="437"/>
      <c r="K66" s="437"/>
      <c r="L66" s="437"/>
      <c r="M66" s="460">
        <v>49.5</v>
      </c>
      <c r="N66" s="460">
        <v>99</v>
      </c>
      <c r="O66" s="443">
        <v>0</v>
      </c>
      <c r="P66" s="444">
        <v>0</v>
      </c>
    </row>
    <row r="67" spans="1:16" ht="23.25">
      <c r="A67" s="439" t="s">
        <v>62</v>
      </c>
      <c r="B67" s="440" t="s">
        <v>1</v>
      </c>
      <c r="C67" s="435" t="s">
        <v>61</v>
      </c>
      <c r="D67" s="441"/>
      <c r="E67" s="441"/>
      <c r="F67" s="441"/>
      <c r="G67" s="441"/>
      <c r="H67" s="441"/>
      <c r="I67" s="441"/>
      <c r="J67" s="437"/>
      <c r="K67" s="437"/>
      <c r="L67" s="437"/>
      <c r="M67" s="460">
        <v>49.5</v>
      </c>
      <c r="N67" s="460">
        <v>99</v>
      </c>
      <c r="O67" s="443">
        <v>0</v>
      </c>
      <c r="P67" s="444">
        <v>0</v>
      </c>
    </row>
    <row r="68" spans="1:16" ht="23.25">
      <c r="A68" s="439" t="s">
        <v>62</v>
      </c>
      <c r="B68" s="440" t="s">
        <v>2</v>
      </c>
      <c r="C68" s="435" t="s">
        <v>69</v>
      </c>
      <c r="D68" s="441"/>
      <c r="E68" s="441"/>
      <c r="F68" s="441"/>
      <c r="G68" s="441"/>
      <c r="H68" s="441"/>
      <c r="I68" s="441"/>
      <c r="J68" s="437"/>
      <c r="K68" s="437"/>
      <c r="L68" s="437"/>
      <c r="M68" s="460">
        <v>49.5</v>
      </c>
      <c r="N68" s="460">
        <v>99</v>
      </c>
      <c r="O68" s="443">
        <v>0</v>
      </c>
      <c r="P68" s="444">
        <v>0</v>
      </c>
    </row>
    <row r="69" spans="1:16" ht="15.75" thickBot="1">
      <c r="A69" s="422"/>
      <c r="B69" s="422"/>
      <c r="C69" s="422"/>
      <c r="D69" s="422"/>
      <c r="E69" s="422"/>
      <c r="F69" s="422"/>
      <c r="G69" s="422"/>
      <c r="H69" s="422"/>
      <c r="I69" s="422"/>
      <c r="J69" s="422"/>
      <c r="K69" s="422"/>
      <c r="L69" s="422"/>
      <c r="M69" s="422"/>
      <c r="N69" s="422"/>
      <c r="O69" s="422"/>
      <c r="P69" s="422"/>
    </row>
    <row r="70" spans="1:16" ht="24" thickBot="1">
      <c r="A70" s="422"/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92" t="s">
        <v>111</v>
      </c>
      <c r="N70" s="493"/>
      <c r="O70" s="475">
        <v>0</v>
      </c>
      <c r="P70" s="476">
        <v>0</v>
      </c>
    </row>
  </sheetData>
  <mergeCells count="4">
    <mergeCell ref="M70:N70"/>
    <mergeCell ref="A1:A2"/>
    <mergeCell ref="H1:I1"/>
    <mergeCell ref="H3:I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3"/>
  <sheetViews>
    <sheetView topLeftCell="A7" zoomScale="60" zoomScaleNormal="60" workbookViewId="0">
      <selection activeCell="X34" sqref="X34"/>
    </sheetView>
  </sheetViews>
  <sheetFormatPr defaultRowHeight="15"/>
  <cols>
    <col min="1" max="1" width="35.140625" bestFit="1" customWidth="1"/>
    <col min="2" max="2" width="20.7109375" bestFit="1" customWidth="1"/>
    <col min="3" max="3" width="13.7109375" bestFit="1" customWidth="1"/>
    <col min="4" max="13" width="9.28515625" customWidth="1"/>
    <col min="14" max="14" width="9.140625" customWidth="1"/>
    <col min="15" max="17" width="15.7109375" customWidth="1"/>
    <col min="18" max="18" width="15.7109375" style="81" customWidth="1"/>
  </cols>
  <sheetData>
    <row r="1" spans="1:18" ht="63" customHeight="1">
      <c r="A1" s="488" t="s">
        <v>241</v>
      </c>
      <c r="H1" s="490" t="s">
        <v>18</v>
      </c>
      <c r="I1" s="490"/>
      <c r="J1" s="34"/>
      <c r="K1" s="34"/>
      <c r="L1" s="34"/>
      <c r="M1" s="34"/>
      <c r="N1" s="34"/>
      <c r="O1" s="34"/>
      <c r="P1" s="34"/>
      <c r="Q1" s="34"/>
      <c r="R1" s="94"/>
    </row>
    <row r="2" spans="1:18" ht="30.75" customHeight="1">
      <c r="A2" s="488"/>
      <c r="B2" s="3"/>
      <c r="C2" s="29"/>
      <c r="D2" s="29"/>
      <c r="E2" s="29"/>
      <c r="F2" s="29"/>
      <c r="G2" s="29"/>
      <c r="J2" s="29"/>
      <c r="K2" s="29"/>
      <c r="L2" s="29"/>
      <c r="M2" s="29"/>
      <c r="N2" s="29"/>
      <c r="O2" s="29"/>
      <c r="P2" s="28"/>
      <c r="Q2" s="28"/>
    </row>
    <row r="3" spans="1:18" ht="30" customHeight="1">
      <c r="A3" s="51" t="s">
        <v>242</v>
      </c>
      <c r="B3" s="44"/>
      <c r="C3" s="29"/>
      <c r="F3" s="33"/>
      <c r="G3" s="33"/>
      <c r="H3" s="490" t="s">
        <v>85</v>
      </c>
      <c r="I3" s="490"/>
      <c r="J3" s="30"/>
      <c r="K3" s="30"/>
      <c r="L3" s="30"/>
      <c r="M3" s="30"/>
      <c r="N3" s="30"/>
      <c r="O3" s="30"/>
      <c r="P3" s="31"/>
      <c r="Q3" s="31"/>
      <c r="R3" s="94"/>
    </row>
    <row r="4" spans="1:18" s="48" customFormat="1" ht="21">
      <c r="A4" s="45"/>
      <c r="B4" s="45"/>
      <c r="C4" s="46"/>
      <c r="D4" s="49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95"/>
    </row>
    <row r="5" spans="1:18" s="48" customFormat="1" ht="21">
      <c r="A5" s="45"/>
      <c r="B5" s="45"/>
      <c r="C5" s="46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47"/>
      <c r="R5" s="95"/>
    </row>
    <row r="6" spans="1:18" s="48" customFormat="1" ht="33.75">
      <c r="A6" s="494"/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</row>
    <row r="7" spans="1:18" s="20" customFormat="1" ht="39.950000000000003" customHeight="1">
      <c r="A7" s="42" t="s">
        <v>242</v>
      </c>
      <c r="B7" s="42"/>
      <c r="C7" s="35"/>
      <c r="D7" s="402">
        <v>0</v>
      </c>
      <c r="E7" s="403">
        <v>2</v>
      </c>
      <c r="F7" s="403">
        <v>4</v>
      </c>
      <c r="G7" s="403">
        <v>6</v>
      </c>
      <c r="H7" s="403">
        <v>8</v>
      </c>
      <c r="I7" s="403">
        <v>10</v>
      </c>
      <c r="J7" s="403">
        <v>12</v>
      </c>
      <c r="K7" s="403">
        <v>14</v>
      </c>
      <c r="L7" s="403">
        <v>16</v>
      </c>
      <c r="M7" s="37"/>
      <c r="N7" s="37"/>
      <c r="O7" s="38" t="s">
        <v>9</v>
      </c>
      <c r="P7" s="38" t="s">
        <v>10</v>
      </c>
      <c r="Q7" s="36" t="s">
        <v>11</v>
      </c>
      <c r="R7" s="80" t="s">
        <v>240</v>
      </c>
    </row>
    <row r="8" spans="1:18" s="20" customFormat="1" ht="39.950000000000003" customHeight="1">
      <c r="A8" s="39" t="s">
        <v>70</v>
      </c>
      <c r="B8" s="39" t="s">
        <v>49</v>
      </c>
      <c r="C8" s="35" t="s">
        <v>71</v>
      </c>
      <c r="D8" s="40"/>
      <c r="E8" s="40"/>
      <c r="F8" s="40"/>
      <c r="G8" s="40"/>
      <c r="H8" s="40"/>
      <c r="I8" s="40"/>
      <c r="J8" s="40"/>
      <c r="K8" s="40"/>
      <c r="L8" s="40"/>
      <c r="M8" s="37"/>
      <c r="N8" s="37"/>
      <c r="O8" s="82">
        <v>199.99</v>
      </c>
      <c r="P8" s="82">
        <v>399.99</v>
      </c>
      <c r="Q8" s="40">
        <f>SUM(D8:L8)</f>
        <v>0</v>
      </c>
      <c r="R8" s="55">
        <f>O8*Q8</f>
        <v>0</v>
      </c>
    </row>
    <row r="9" spans="1:18" s="20" customFormat="1" ht="39.950000000000003" customHeight="1">
      <c r="A9" s="39" t="s">
        <v>70</v>
      </c>
      <c r="B9" s="39" t="s">
        <v>1</v>
      </c>
      <c r="C9" s="35" t="s">
        <v>71</v>
      </c>
      <c r="D9" s="40"/>
      <c r="E9" s="40"/>
      <c r="F9" s="40"/>
      <c r="G9" s="40"/>
      <c r="H9" s="40"/>
      <c r="I9" s="40"/>
      <c r="J9" s="40"/>
      <c r="K9" s="40"/>
      <c r="L9" s="40"/>
      <c r="M9" s="37"/>
      <c r="N9" s="37"/>
      <c r="O9" s="82">
        <v>199.99</v>
      </c>
      <c r="P9" s="82">
        <v>399.99</v>
      </c>
      <c r="Q9" s="40">
        <f t="shared" ref="Q9:Q11" si="0">SUM(D9:L9)</f>
        <v>0</v>
      </c>
      <c r="R9" s="55">
        <f t="shared" ref="R9:R41" si="1">O9*Q9</f>
        <v>0</v>
      </c>
    </row>
    <row r="10" spans="1:18" s="20" customFormat="1" ht="39.950000000000003" customHeight="1">
      <c r="A10" s="39" t="s">
        <v>70</v>
      </c>
      <c r="B10" s="39" t="s">
        <v>72</v>
      </c>
      <c r="C10" s="35" t="s">
        <v>71</v>
      </c>
      <c r="D10" s="40"/>
      <c r="E10" s="40"/>
      <c r="F10" s="40"/>
      <c r="G10" s="40"/>
      <c r="H10" s="40"/>
      <c r="I10" s="40"/>
      <c r="J10" s="40"/>
      <c r="K10" s="40"/>
      <c r="L10" s="40"/>
      <c r="M10" s="37"/>
      <c r="N10" s="37"/>
      <c r="O10" s="82">
        <v>199.99</v>
      </c>
      <c r="P10" s="82">
        <v>399.99</v>
      </c>
      <c r="Q10" s="40">
        <f t="shared" si="0"/>
        <v>0</v>
      </c>
      <c r="R10" s="55">
        <f t="shared" si="1"/>
        <v>0</v>
      </c>
    </row>
    <row r="11" spans="1:18" s="20" customFormat="1" ht="39.950000000000003" customHeight="1">
      <c r="A11" s="39" t="s">
        <v>70</v>
      </c>
      <c r="B11" s="39" t="s">
        <v>73</v>
      </c>
      <c r="C11" s="35" t="s">
        <v>71</v>
      </c>
      <c r="D11" s="40"/>
      <c r="E11" s="40"/>
      <c r="F11" s="40"/>
      <c r="G11" s="40"/>
      <c r="H11" s="40"/>
      <c r="I11" s="40"/>
      <c r="J11" s="40"/>
      <c r="K11" s="40"/>
      <c r="L11" s="40"/>
      <c r="M11" s="37"/>
      <c r="N11" s="37"/>
      <c r="O11" s="82">
        <v>199.99</v>
      </c>
      <c r="P11" s="82">
        <v>399.99</v>
      </c>
      <c r="Q11" s="40">
        <f t="shared" si="0"/>
        <v>0</v>
      </c>
      <c r="R11" s="55">
        <f t="shared" si="1"/>
        <v>0</v>
      </c>
    </row>
    <row r="12" spans="1:18" s="20" customFormat="1" ht="39.950000000000003" customHeight="1">
      <c r="A12" s="43"/>
      <c r="B12" s="43"/>
      <c r="C12" s="35"/>
      <c r="D12" s="41">
        <v>0</v>
      </c>
      <c r="E12" s="41">
        <v>2</v>
      </c>
      <c r="F12" s="41">
        <v>4</v>
      </c>
      <c r="G12" s="41">
        <v>6</v>
      </c>
      <c r="H12" s="41">
        <v>8</v>
      </c>
      <c r="I12" s="41">
        <v>10</v>
      </c>
      <c r="J12" s="41">
        <v>12</v>
      </c>
      <c r="K12" s="41">
        <v>14</v>
      </c>
      <c r="L12" s="41"/>
      <c r="M12" s="37"/>
      <c r="N12" s="37"/>
      <c r="O12" s="73"/>
      <c r="P12" s="73"/>
      <c r="Q12" s="37"/>
      <c r="R12" s="55"/>
    </row>
    <row r="13" spans="1:18" s="20" customFormat="1" ht="39.950000000000003" customHeight="1">
      <c r="A13" s="39" t="s">
        <v>74</v>
      </c>
      <c r="B13" s="39" t="s">
        <v>0</v>
      </c>
      <c r="C13" s="35" t="s">
        <v>51</v>
      </c>
      <c r="D13" s="40"/>
      <c r="E13" s="40"/>
      <c r="F13" s="40"/>
      <c r="G13" s="40"/>
      <c r="H13" s="40"/>
      <c r="I13" s="40"/>
      <c r="J13" s="40"/>
      <c r="K13" s="40"/>
      <c r="L13" s="404"/>
      <c r="M13" s="37"/>
      <c r="N13" s="37"/>
      <c r="O13" s="82">
        <v>149.99</v>
      </c>
      <c r="P13" s="82">
        <v>299</v>
      </c>
      <c r="Q13" s="40">
        <f>SUM(D13:K13)</f>
        <v>0</v>
      </c>
      <c r="R13" s="55">
        <f t="shared" si="1"/>
        <v>0</v>
      </c>
    </row>
    <row r="14" spans="1:18" s="20" customFormat="1" ht="39.950000000000003" customHeight="1">
      <c r="A14" s="39" t="s">
        <v>74</v>
      </c>
      <c r="B14" s="39" t="s">
        <v>1</v>
      </c>
      <c r="C14" s="35" t="s">
        <v>51</v>
      </c>
      <c r="D14" s="40"/>
      <c r="E14" s="40"/>
      <c r="F14" s="40"/>
      <c r="G14" s="40"/>
      <c r="H14" s="40"/>
      <c r="I14" s="40"/>
      <c r="J14" s="40"/>
      <c r="K14" s="40"/>
      <c r="L14" s="404"/>
      <c r="M14" s="37"/>
      <c r="N14" s="37"/>
      <c r="O14" s="82">
        <v>149.99</v>
      </c>
      <c r="P14" s="82">
        <v>299</v>
      </c>
      <c r="Q14" s="40">
        <f>SUM(D14:K14)</f>
        <v>0</v>
      </c>
      <c r="R14" s="55">
        <f t="shared" si="1"/>
        <v>0</v>
      </c>
    </row>
    <row r="15" spans="1:18" s="20" customFormat="1" ht="39.950000000000003" customHeight="1">
      <c r="A15" s="407"/>
      <c r="B15" s="407"/>
      <c r="C15" s="35"/>
      <c r="D15" s="405" t="s">
        <v>12</v>
      </c>
      <c r="E15" s="405" t="s">
        <v>13</v>
      </c>
      <c r="F15" s="405" t="s">
        <v>14</v>
      </c>
      <c r="G15" s="405" t="s">
        <v>15</v>
      </c>
      <c r="H15" s="405" t="s">
        <v>16</v>
      </c>
      <c r="I15" s="63"/>
      <c r="J15" s="63"/>
      <c r="K15" s="63"/>
      <c r="L15" s="37"/>
      <c r="M15" s="37"/>
      <c r="N15" s="37"/>
      <c r="O15" s="73"/>
      <c r="P15" s="73"/>
      <c r="Q15" s="63"/>
      <c r="R15" s="420"/>
    </row>
    <row r="16" spans="1:18" s="20" customFormat="1" ht="39.950000000000003" customHeight="1">
      <c r="A16" s="408"/>
      <c r="B16" s="408"/>
      <c r="C16" s="35"/>
      <c r="D16" s="406">
        <v>2</v>
      </c>
      <c r="E16" s="406">
        <v>4</v>
      </c>
      <c r="F16" s="406">
        <v>6</v>
      </c>
      <c r="G16" s="406">
        <v>8</v>
      </c>
      <c r="H16" s="406">
        <v>10</v>
      </c>
      <c r="I16" s="53"/>
      <c r="J16" s="53"/>
      <c r="K16" s="53"/>
      <c r="L16" s="400"/>
      <c r="M16" s="400"/>
      <c r="N16" s="400"/>
      <c r="O16" s="73"/>
      <c r="P16" s="73"/>
      <c r="Q16" s="212"/>
      <c r="R16" s="421"/>
    </row>
    <row r="17" spans="1:18" s="20" customFormat="1" ht="39.950000000000003" customHeight="1">
      <c r="A17" s="39" t="s">
        <v>75</v>
      </c>
      <c r="B17" s="39" t="s">
        <v>0</v>
      </c>
      <c r="C17" s="35" t="s">
        <v>51</v>
      </c>
      <c r="D17" s="40"/>
      <c r="E17" s="40"/>
      <c r="F17" s="40"/>
      <c r="G17" s="40"/>
      <c r="H17" s="40"/>
      <c r="I17" s="404"/>
      <c r="J17" s="53"/>
      <c r="K17" s="53"/>
      <c r="L17" s="37"/>
      <c r="M17" s="37"/>
      <c r="N17" s="37"/>
      <c r="O17" s="64">
        <v>124.99</v>
      </c>
      <c r="P17" s="64">
        <v>249</v>
      </c>
      <c r="Q17" s="79">
        <f>SUM(D17:K17)</f>
        <v>0</v>
      </c>
      <c r="R17" s="55">
        <f t="shared" si="1"/>
        <v>0</v>
      </c>
    </row>
    <row r="18" spans="1:18" s="20" customFormat="1" ht="39.950000000000003" customHeight="1">
      <c r="A18" s="39" t="s">
        <v>75</v>
      </c>
      <c r="B18" s="39" t="s">
        <v>1</v>
      </c>
      <c r="C18" s="35" t="s">
        <v>51</v>
      </c>
      <c r="D18" s="40"/>
      <c r="E18" s="40"/>
      <c r="F18" s="40"/>
      <c r="G18" s="40"/>
      <c r="H18" s="40"/>
      <c r="I18" s="404"/>
      <c r="J18" s="53"/>
      <c r="K18" s="53"/>
      <c r="L18" s="37"/>
      <c r="M18" s="37"/>
      <c r="N18" s="37"/>
      <c r="O18" s="64">
        <v>124.99</v>
      </c>
      <c r="P18" s="64">
        <v>249</v>
      </c>
      <c r="Q18" s="79">
        <f>SUM(D18:K18)</f>
        <v>0</v>
      </c>
      <c r="R18" s="55">
        <f t="shared" si="1"/>
        <v>0</v>
      </c>
    </row>
    <row r="19" spans="1:18" s="20" customFormat="1" ht="39.950000000000003" customHeight="1">
      <c r="A19" s="385"/>
      <c r="B19" s="385"/>
      <c r="C19" s="35"/>
      <c r="D19" s="409" t="s">
        <v>256</v>
      </c>
      <c r="E19" s="410">
        <v>0</v>
      </c>
      <c r="F19" s="410">
        <v>2</v>
      </c>
      <c r="G19" s="410">
        <v>4</v>
      </c>
      <c r="H19" s="410">
        <v>6</v>
      </c>
      <c r="I19" s="410">
        <v>8</v>
      </c>
      <c r="J19" s="410">
        <v>10</v>
      </c>
      <c r="K19" s="410">
        <v>12</v>
      </c>
      <c r="L19" s="342"/>
      <c r="M19" s="342"/>
      <c r="N19" s="342"/>
      <c r="O19" s="386"/>
      <c r="P19" s="386"/>
      <c r="Q19" s="387"/>
      <c r="R19" s="269"/>
    </row>
    <row r="20" spans="1:18" s="20" customFormat="1" ht="39.950000000000003" customHeight="1">
      <c r="A20" s="39" t="s">
        <v>244</v>
      </c>
      <c r="B20" s="39" t="s">
        <v>0</v>
      </c>
      <c r="C20" s="35" t="s">
        <v>51</v>
      </c>
      <c r="D20" s="40"/>
      <c r="E20" s="40"/>
      <c r="F20" s="40"/>
      <c r="G20" s="40"/>
      <c r="H20" s="40"/>
      <c r="I20" s="40"/>
      <c r="J20" s="40"/>
      <c r="K20" s="40"/>
      <c r="L20" s="342"/>
      <c r="M20" s="342"/>
      <c r="N20" s="342"/>
      <c r="O20" s="64">
        <v>199.99</v>
      </c>
      <c r="P20" s="64">
        <v>399</v>
      </c>
      <c r="Q20" s="79">
        <f>SUM(D20:K20)</f>
        <v>0</v>
      </c>
      <c r="R20" s="269">
        <f t="shared" ref="R20" si="2">O20*Q20</f>
        <v>0</v>
      </c>
    </row>
    <row r="21" spans="1:18" s="20" customFormat="1" ht="39.950000000000003" customHeight="1">
      <c r="A21" s="39" t="s">
        <v>244</v>
      </c>
      <c r="B21" s="39" t="s">
        <v>1</v>
      </c>
      <c r="C21" s="35" t="s">
        <v>51</v>
      </c>
      <c r="D21" s="40"/>
      <c r="E21" s="40"/>
      <c r="F21" s="40"/>
      <c r="G21" s="40"/>
      <c r="H21" s="40"/>
      <c r="I21" s="40"/>
      <c r="J21" s="40"/>
      <c r="K21" s="40"/>
      <c r="L21" s="342"/>
      <c r="M21" s="342"/>
      <c r="N21" s="342"/>
      <c r="O21" s="64">
        <v>199.99</v>
      </c>
      <c r="P21" s="64">
        <v>399</v>
      </c>
      <c r="Q21" s="79">
        <f t="shared" ref="Q21:Q22" si="3">SUM(D21:K21)</f>
        <v>0</v>
      </c>
      <c r="R21" s="269">
        <f t="shared" ref="R21:R23" si="4">O21*Q21</f>
        <v>0</v>
      </c>
    </row>
    <row r="22" spans="1:18" s="20" customFormat="1" ht="39.950000000000003" customHeight="1">
      <c r="A22" s="39" t="s">
        <v>244</v>
      </c>
      <c r="B22" s="39" t="s">
        <v>245</v>
      </c>
      <c r="C22" s="35" t="s">
        <v>51</v>
      </c>
      <c r="D22" s="40"/>
      <c r="E22" s="40"/>
      <c r="F22" s="40"/>
      <c r="G22" s="40"/>
      <c r="H22" s="40"/>
      <c r="I22" s="40"/>
      <c r="J22" s="40"/>
      <c r="K22" s="40"/>
      <c r="L22" s="342"/>
      <c r="M22" s="342"/>
      <c r="N22" s="342"/>
      <c r="O22" s="64">
        <v>199.99</v>
      </c>
      <c r="P22" s="64">
        <v>399</v>
      </c>
      <c r="Q22" s="79">
        <f t="shared" si="3"/>
        <v>0</v>
      </c>
      <c r="R22" s="269">
        <f t="shared" si="4"/>
        <v>0</v>
      </c>
    </row>
    <row r="23" spans="1:18" s="20" customFormat="1" ht="39.950000000000003" customHeight="1">
      <c r="A23" s="39" t="s">
        <v>246</v>
      </c>
      <c r="B23" s="39" t="s">
        <v>0</v>
      </c>
      <c r="C23" s="35" t="s">
        <v>51</v>
      </c>
      <c r="D23" s="40"/>
      <c r="E23" s="40"/>
      <c r="F23" s="40"/>
      <c r="G23" s="40"/>
      <c r="H23" s="40"/>
      <c r="I23" s="40"/>
      <c r="J23" s="40"/>
      <c r="K23" s="40"/>
      <c r="L23" s="342"/>
      <c r="M23" s="342"/>
      <c r="N23" s="342"/>
      <c r="O23" s="64">
        <v>224.99</v>
      </c>
      <c r="P23" s="64">
        <v>449</v>
      </c>
      <c r="Q23" s="79">
        <f>SUM(D23:K23)</f>
        <v>0</v>
      </c>
      <c r="R23" s="269">
        <f t="shared" si="4"/>
        <v>0</v>
      </c>
    </row>
    <row r="24" spans="1:18" s="20" customFormat="1" ht="39.950000000000003" customHeight="1">
      <c r="A24" s="39" t="s">
        <v>246</v>
      </c>
      <c r="B24" s="39" t="s">
        <v>1</v>
      </c>
      <c r="C24" s="35" t="s">
        <v>51</v>
      </c>
      <c r="D24" s="40"/>
      <c r="E24" s="40"/>
      <c r="F24" s="40"/>
      <c r="G24" s="40"/>
      <c r="H24" s="40"/>
      <c r="I24" s="40"/>
      <c r="J24" s="40"/>
      <c r="K24" s="40"/>
      <c r="L24" s="342"/>
      <c r="M24" s="342"/>
      <c r="N24" s="342"/>
      <c r="O24" s="64">
        <v>224.99</v>
      </c>
      <c r="P24" s="64">
        <v>449</v>
      </c>
      <c r="Q24" s="79">
        <f t="shared" ref="Q24:Q25" si="5">SUM(D24:K24)</f>
        <v>0</v>
      </c>
      <c r="R24" s="269">
        <f t="shared" ref="R24:R25" si="6">O24*Q24</f>
        <v>0</v>
      </c>
    </row>
    <row r="25" spans="1:18" s="20" customFormat="1" ht="39.950000000000003" customHeight="1">
      <c r="A25" s="39" t="s">
        <v>246</v>
      </c>
      <c r="B25" s="39" t="s">
        <v>245</v>
      </c>
      <c r="C25" s="35" t="s">
        <v>51</v>
      </c>
      <c r="D25" s="40"/>
      <c r="E25" s="40"/>
      <c r="F25" s="40"/>
      <c r="G25" s="40"/>
      <c r="H25" s="40"/>
      <c r="I25" s="40"/>
      <c r="J25" s="40"/>
      <c r="K25" s="40"/>
      <c r="L25" s="342"/>
      <c r="M25" s="342"/>
      <c r="N25" s="342"/>
      <c r="O25" s="64">
        <v>224.99</v>
      </c>
      <c r="P25" s="64">
        <v>449</v>
      </c>
      <c r="Q25" s="79">
        <f t="shared" si="5"/>
        <v>0</v>
      </c>
      <c r="R25" s="269">
        <f t="shared" si="6"/>
        <v>0</v>
      </c>
    </row>
    <row r="26" spans="1:18" s="20" customFormat="1" ht="39.950000000000003" customHeight="1">
      <c r="A26" s="43"/>
      <c r="B26" s="43"/>
      <c r="C26" s="35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73"/>
      <c r="P26" s="73"/>
      <c r="Q26" s="37"/>
      <c r="R26" s="55"/>
    </row>
    <row r="27" spans="1:18" s="20" customFormat="1" ht="39.950000000000003" customHeight="1">
      <c r="A27" s="42"/>
      <c r="B27" s="42"/>
      <c r="C27" s="35"/>
      <c r="D27" s="61">
        <v>0</v>
      </c>
      <c r="E27" s="62">
        <v>2</v>
      </c>
      <c r="F27" s="62">
        <v>4</v>
      </c>
      <c r="G27" s="62">
        <v>6</v>
      </c>
      <c r="H27" s="62">
        <v>8</v>
      </c>
      <c r="I27" s="62">
        <v>10</v>
      </c>
      <c r="J27" s="37"/>
      <c r="K27" s="37"/>
      <c r="L27" s="37"/>
      <c r="M27" s="37"/>
      <c r="N27" s="37"/>
      <c r="O27" s="38" t="s">
        <v>9</v>
      </c>
      <c r="P27" s="38" t="s">
        <v>10</v>
      </c>
      <c r="Q27" s="36" t="s">
        <v>11</v>
      </c>
      <c r="R27" s="55" t="s">
        <v>240</v>
      </c>
    </row>
    <row r="28" spans="1:18" s="20" customFormat="1" ht="39.950000000000003" customHeight="1">
      <c r="A28" s="39" t="s">
        <v>76</v>
      </c>
      <c r="B28" s="39" t="s">
        <v>0</v>
      </c>
      <c r="C28" s="35" t="s">
        <v>71</v>
      </c>
      <c r="D28" s="40"/>
      <c r="E28" s="40"/>
      <c r="F28" s="40"/>
      <c r="G28" s="40"/>
      <c r="H28" s="40"/>
      <c r="I28" s="40"/>
      <c r="J28" s="37"/>
      <c r="K28" s="37"/>
      <c r="L28" s="37"/>
      <c r="M28" s="37"/>
      <c r="N28" s="37"/>
      <c r="O28" s="82">
        <v>299.99</v>
      </c>
      <c r="P28" s="82">
        <v>599.99</v>
      </c>
      <c r="Q28" s="40">
        <f>SUM(D28:I28)</f>
        <v>0</v>
      </c>
      <c r="R28" s="55">
        <f t="shared" si="1"/>
        <v>0</v>
      </c>
    </row>
    <row r="29" spans="1:18" s="20" customFormat="1" ht="39.950000000000003" customHeight="1">
      <c r="A29" s="39" t="s">
        <v>76</v>
      </c>
      <c r="B29" s="39" t="s">
        <v>1</v>
      </c>
      <c r="C29" s="35" t="s">
        <v>71</v>
      </c>
      <c r="D29" s="40"/>
      <c r="E29" s="40"/>
      <c r="F29" s="40"/>
      <c r="G29" s="40"/>
      <c r="H29" s="40"/>
      <c r="I29" s="40"/>
      <c r="J29" s="37"/>
      <c r="K29" s="37"/>
      <c r="L29" s="37"/>
      <c r="M29" s="37"/>
      <c r="N29" s="37"/>
      <c r="O29" s="82">
        <v>299.99</v>
      </c>
      <c r="P29" s="82">
        <v>599.99</v>
      </c>
      <c r="Q29" s="40">
        <f>SUM(D29:I29)</f>
        <v>0</v>
      </c>
      <c r="R29" s="55">
        <f t="shared" si="1"/>
        <v>0</v>
      </c>
    </row>
    <row r="30" spans="1:18" s="20" customFormat="1" ht="39.950000000000003" customHeight="1">
      <c r="A30" s="39" t="s">
        <v>243</v>
      </c>
      <c r="B30" s="39" t="s">
        <v>0</v>
      </c>
      <c r="C30" s="35" t="s">
        <v>71</v>
      </c>
      <c r="D30" s="40"/>
      <c r="E30" s="40"/>
      <c r="F30" s="40"/>
      <c r="G30" s="40"/>
      <c r="H30" s="40"/>
      <c r="I30" s="40"/>
      <c r="J30" s="342"/>
      <c r="K30" s="342"/>
      <c r="L30" s="342"/>
      <c r="M30" s="342"/>
      <c r="N30" s="342"/>
      <c r="O30" s="82">
        <v>299.99</v>
      </c>
      <c r="P30" s="82">
        <v>599.99</v>
      </c>
      <c r="Q30" s="40">
        <f>SUM(D30:I30)</f>
        <v>0</v>
      </c>
      <c r="R30" s="269">
        <f t="shared" ref="R30:R31" si="7">O30*Q30</f>
        <v>0</v>
      </c>
    </row>
    <row r="31" spans="1:18" s="20" customFormat="1" ht="39.950000000000003" customHeight="1">
      <c r="A31" s="39" t="s">
        <v>243</v>
      </c>
      <c r="B31" s="39" t="s">
        <v>1</v>
      </c>
      <c r="C31" s="35" t="s">
        <v>71</v>
      </c>
      <c r="D31" s="40"/>
      <c r="E31" s="40"/>
      <c r="F31" s="40"/>
      <c r="G31" s="40"/>
      <c r="H31" s="40"/>
      <c r="I31" s="40"/>
      <c r="J31" s="342"/>
      <c r="K31" s="342"/>
      <c r="L31" s="342"/>
      <c r="M31" s="342"/>
      <c r="N31" s="342"/>
      <c r="O31" s="82">
        <v>299.99</v>
      </c>
      <c r="P31" s="82">
        <v>599.99</v>
      </c>
      <c r="Q31" s="40">
        <f>SUM(D31:I31)</f>
        <v>0</v>
      </c>
      <c r="R31" s="269">
        <f t="shared" si="7"/>
        <v>0</v>
      </c>
    </row>
    <row r="32" spans="1:18" s="20" customFormat="1" ht="39.950000000000003" customHeight="1">
      <c r="A32" s="43"/>
      <c r="B32" s="43"/>
      <c r="C32" s="35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73"/>
      <c r="P32" s="73"/>
      <c r="Q32" s="37"/>
      <c r="R32" s="55"/>
    </row>
    <row r="33" spans="1:18" s="20" customFormat="1" ht="39.950000000000003" customHeight="1">
      <c r="C33" s="35"/>
      <c r="D33" s="61">
        <v>36</v>
      </c>
      <c r="E33" s="62">
        <v>38</v>
      </c>
      <c r="F33" s="62">
        <v>40</v>
      </c>
      <c r="G33" s="62">
        <v>42</v>
      </c>
      <c r="H33" s="62">
        <v>44</v>
      </c>
      <c r="I33" s="37"/>
      <c r="J33" s="37"/>
      <c r="K33" s="37"/>
      <c r="L33" s="37"/>
      <c r="M33" s="37"/>
      <c r="N33" s="37"/>
      <c r="O33" s="38" t="s">
        <v>9</v>
      </c>
      <c r="P33" s="38" t="s">
        <v>10</v>
      </c>
      <c r="Q33" s="36" t="s">
        <v>11</v>
      </c>
      <c r="R33" s="55" t="s">
        <v>240</v>
      </c>
    </row>
    <row r="34" spans="1:18" s="20" customFormat="1" ht="39.950000000000003" customHeight="1">
      <c r="A34" s="39" t="s">
        <v>77</v>
      </c>
      <c r="B34" s="39" t="s">
        <v>0</v>
      </c>
      <c r="C34" s="35" t="s">
        <v>71</v>
      </c>
      <c r="D34" s="40"/>
      <c r="E34" s="40"/>
      <c r="F34" s="40"/>
      <c r="G34" s="40"/>
      <c r="H34" s="40"/>
      <c r="I34" s="37"/>
      <c r="J34" s="37"/>
      <c r="K34" s="37"/>
      <c r="L34" s="37"/>
      <c r="M34" s="37"/>
      <c r="N34" s="37"/>
      <c r="O34" s="64">
        <v>249.99</v>
      </c>
      <c r="P34" s="64">
        <v>499.99</v>
      </c>
      <c r="Q34" s="79">
        <f>SUM(D34:H34)</f>
        <v>0</v>
      </c>
      <c r="R34" s="55">
        <f t="shared" si="1"/>
        <v>0</v>
      </c>
    </row>
    <row r="35" spans="1:18" s="20" customFormat="1" ht="39.950000000000003" customHeight="1">
      <c r="A35" s="43"/>
      <c r="B35" s="43"/>
      <c r="C35" s="35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65"/>
      <c r="P35" s="65"/>
      <c r="Q35" s="96"/>
      <c r="R35" s="55"/>
    </row>
    <row r="36" spans="1:18" s="20" customFormat="1" ht="39.950000000000003" customHeight="1">
      <c r="A36" s="42"/>
      <c r="B36" s="42"/>
      <c r="C36" s="35"/>
      <c r="D36" s="411" t="s">
        <v>256</v>
      </c>
      <c r="E36" s="66">
        <v>0</v>
      </c>
      <c r="F36" s="36">
        <v>2</v>
      </c>
      <c r="G36" s="36">
        <v>4</v>
      </c>
      <c r="H36" s="36">
        <v>6</v>
      </c>
      <c r="I36" s="36">
        <v>8</v>
      </c>
      <c r="J36" s="36">
        <v>10</v>
      </c>
      <c r="K36" s="36">
        <v>12</v>
      </c>
      <c r="L36" s="36">
        <v>14</v>
      </c>
      <c r="M36" s="36">
        <v>16</v>
      </c>
      <c r="N36" s="36">
        <v>18</v>
      </c>
      <c r="O36" s="38" t="s">
        <v>9</v>
      </c>
      <c r="P36" s="38" t="s">
        <v>10</v>
      </c>
      <c r="Q36" s="36" t="s">
        <v>11</v>
      </c>
      <c r="R36" s="55" t="s">
        <v>240</v>
      </c>
    </row>
    <row r="37" spans="1:18" s="20" customFormat="1" ht="39.950000000000003" customHeight="1">
      <c r="A37" s="39" t="s">
        <v>78</v>
      </c>
      <c r="B37" s="39" t="s">
        <v>0</v>
      </c>
      <c r="C37" s="35" t="s">
        <v>71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82">
        <v>74.989999999999995</v>
      </c>
      <c r="P37" s="82">
        <v>149.99</v>
      </c>
      <c r="Q37" s="40">
        <f>SUM(D37:N37)</f>
        <v>0</v>
      </c>
      <c r="R37" s="55">
        <f t="shared" si="1"/>
        <v>0</v>
      </c>
    </row>
    <row r="38" spans="1:18" s="20" customFormat="1" ht="39.950000000000003" customHeight="1">
      <c r="A38" s="39" t="s">
        <v>78</v>
      </c>
      <c r="B38" s="39" t="s">
        <v>1</v>
      </c>
      <c r="C38" s="35" t="s">
        <v>71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82">
        <v>74.989999999999995</v>
      </c>
      <c r="P38" s="82">
        <v>149.99</v>
      </c>
      <c r="Q38" s="40">
        <f>SUM(D38:N38)</f>
        <v>0</v>
      </c>
      <c r="R38" s="55">
        <f t="shared" si="1"/>
        <v>0</v>
      </c>
    </row>
    <row r="39" spans="1:18" s="20" customFormat="1" ht="39.950000000000003" customHeight="1">
      <c r="A39" s="43"/>
      <c r="B39" s="43"/>
      <c r="C39" s="35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65"/>
      <c r="P39" s="65"/>
      <c r="Q39" s="96"/>
      <c r="R39" s="55"/>
    </row>
    <row r="40" spans="1:18" s="20" customFormat="1" ht="39.950000000000003" customHeight="1">
      <c r="A40" s="42"/>
      <c r="B40" s="42"/>
      <c r="C40" s="67"/>
      <c r="D40" s="66">
        <v>8</v>
      </c>
      <c r="E40" s="36">
        <v>10</v>
      </c>
      <c r="F40" s="36" t="s">
        <v>79</v>
      </c>
      <c r="G40" s="36">
        <v>12</v>
      </c>
      <c r="H40" s="36" t="s">
        <v>80</v>
      </c>
      <c r="I40" s="36">
        <v>14</v>
      </c>
      <c r="J40" s="36" t="s">
        <v>81</v>
      </c>
      <c r="K40" s="36">
        <v>16</v>
      </c>
      <c r="L40" s="40" t="s">
        <v>86</v>
      </c>
      <c r="M40" s="37"/>
      <c r="N40" s="37"/>
      <c r="O40" s="38" t="s">
        <v>9</v>
      </c>
      <c r="P40" s="38" t="s">
        <v>10</v>
      </c>
      <c r="Q40" s="36" t="s">
        <v>11</v>
      </c>
      <c r="R40" s="55" t="s">
        <v>240</v>
      </c>
    </row>
    <row r="41" spans="1:18" s="20" customFormat="1" ht="39.950000000000003" customHeight="1">
      <c r="A41" s="39" t="s">
        <v>82</v>
      </c>
      <c r="B41" s="39" t="s">
        <v>1</v>
      </c>
      <c r="C41" s="35" t="s">
        <v>71</v>
      </c>
      <c r="D41" s="40"/>
      <c r="E41" s="40"/>
      <c r="F41" s="68"/>
      <c r="G41" s="40"/>
      <c r="H41" s="40"/>
      <c r="I41" s="40"/>
      <c r="J41" s="40"/>
      <c r="K41" s="40"/>
      <c r="L41" s="37"/>
      <c r="M41" s="37"/>
      <c r="N41" s="37"/>
      <c r="O41" s="82">
        <v>74.989999999999995</v>
      </c>
      <c r="P41" s="82">
        <v>149.99</v>
      </c>
      <c r="Q41" s="40">
        <f>SUM(D41:K41)</f>
        <v>0</v>
      </c>
      <c r="R41" s="55">
        <f t="shared" si="1"/>
        <v>0</v>
      </c>
    </row>
    <row r="42" spans="1:18" ht="15.75" thickBot="1">
      <c r="O42" s="97"/>
      <c r="P42" s="97"/>
      <c r="Q42" s="97"/>
      <c r="R42" s="98"/>
    </row>
    <row r="43" spans="1:18" ht="24" thickBot="1">
      <c r="O43" s="492" t="s">
        <v>111</v>
      </c>
      <c r="P43" s="493"/>
      <c r="Q43" s="75">
        <f>SUM(Q8:Q41)</f>
        <v>0</v>
      </c>
      <c r="R43" s="60">
        <f>SUM(R8:R41)</f>
        <v>0</v>
      </c>
    </row>
  </sheetData>
  <mergeCells count="5">
    <mergeCell ref="A6:R6"/>
    <mergeCell ref="A1:A2"/>
    <mergeCell ref="H1:I1"/>
    <mergeCell ref="H3:I3"/>
    <mergeCell ref="O43:P43"/>
  </mergeCells>
  <phoneticPr fontId="13" type="noConversion"/>
  <pageMargins left="0.7" right="0.7" top="0.75" bottom="0.75" header="0.3" footer="0.3"/>
  <pageSetup paperSize="9"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4"/>
  <sheetViews>
    <sheetView topLeftCell="A4" zoomScale="70" zoomScaleNormal="70" workbookViewId="0">
      <selection activeCell="N49" sqref="N49"/>
    </sheetView>
  </sheetViews>
  <sheetFormatPr defaultRowHeight="23.25"/>
  <cols>
    <col min="1" max="1" width="41.140625" style="35" bestFit="1" customWidth="1"/>
    <col min="2" max="2" width="23.7109375" style="35" customWidth="1"/>
    <col min="3" max="3" width="9.140625" style="20" customWidth="1"/>
    <col min="4" max="4" width="20" style="20" customWidth="1"/>
    <col min="5" max="10" width="10.7109375" style="20" customWidth="1"/>
    <col min="11" max="13" width="10.7109375" style="37" customWidth="1"/>
    <col min="14" max="14" width="23.5703125" style="37" customWidth="1"/>
    <col min="15" max="16384" width="9.140625" style="20"/>
  </cols>
  <sheetData>
    <row r="1" spans="1:18" customFormat="1" ht="63" customHeight="1" thickBot="1">
      <c r="A1" s="497" t="s">
        <v>241</v>
      </c>
      <c r="B1" s="376"/>
      <c r="H1" s="490" t="s">
        <v>18</v>
      </c>
      <c r="I1" s="490"/>
      <c r="J1" s="498"/>
      <c r="K1" s="498"/>
      <c r="L1" s="498"/>
      <c r="M1" s="498"/>
      <c r="N1" s="498"/>
      <c r="O1" s="48"/>
      <c r="P1" s="48"/>
      <c r="Q1" s="48"/>
      <c r="R1" s="149"/>
    </row>
    <row r="2" spans="1:18" customFormat="1" ht="30.75" customHeight="1">
      <c r="A2" s="497"/>
      <c r="B2" s="1"/>
      <c r="C2" s="29"/>
      <c r="D2" s="29"/>
      <c r="E2" s="29"/>
      <c r="F2" s="29"/>
      <c r="G2" s="29"/>
      <c r="J2" s="33"/>
      <c r="K2" s="33"/>
      <c r="L2" s="33"/>
      <c r="M2" s="33"/>
      <c r="N2" s="33"/>
      <c r="O2" s="33"/>
      <c r="P2" s="47"/>
      <c r="Q2" s="47"/>
      <c r="R2" s="149"/>
    </row>
    <row r="3" spans="1:18" customFormat="1" ht="30" customHeight="1" thickBot="1">
      <c r="A3" s="383" t="s">
        <v>173</v>
      </c>
      <c r="B3" s="377"/>
      <c r="C3" s="29"/>
      <c r="F3" s="33"/>
      <c r="G3" s="33"/>
      <c r="H3" s="490" t="s">
        <v>85</v>
      </c>
      <c r="I3" s="490"/>
      <c r="J3" s="499"/>
      <c r="K3" s="499"/>
      <c r="L3" s="499"/>
      <c r="M3" s="499"/>
      <c r="N3" s="499"/>
      <c r="O3" s="33"/>
      <c r="P3" s="47"/>
      <c r="Q3" s="47"/>
      <c r="R3" s="149"/>
    </row>
    <row r="4" spans="1:18" s="48" customFormat="1" ht="21">
      <c r="A4" s="378"/>
      <c r="B4" s="378"/>
      <c r="C4" s="46"/>
      <c r="D4" s="49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95"/>
    </row>
    <row r="5" spans="1:18" s="48" customFormat="1" ht="43.5" customHeight="1">
      <c r="A5" s="378"/>
      <c r="B5" s="378"/>
      <c r="C5" s="46"/>
      <c r="D5" s="33"/>
      <c r="E5" s="150" t="s">
        <v>12</v>
      </c>
      <c r="F5" s="150" t="s">
        <v>13</v>
      </c>
      <c r="G5" s="150" t="s">
        <v>14</v>
      </c>
      <c r="H5" s="150" t="s">
        <v>15</v>
      </c>
      <c r="I5" s="150" t="s">
        <v>16</v>
      </c>
      <c r="J5" s="33"/>
      <c r="K5" s="155" t="s">
        <v>9</v>
      </c>
      <c r="L5" s="155" t="s">
        <v>10</v>
      </c>
      <c r="M5" s="153" t="s">
        <v>11</v>
      </c>
      <c r="N5" s="123" t="s">
        <v>240</v>
      </c>
      <c r="O5" s="33"/>
      <c r="P5" s="33"/>
      <c r="Q5" s="47"/>
      <c r="R5" s="95"/>
    </row>
    <row r="6" spans="1:18" ht="45" customHeight="1">
      <c r="A6" s="379" t="s">
        <v>239</v>
      </c>
      <c r="B6" s="379" t="s">
        <v>91</v>
      </c>
      <c r="C6" s="150"/>
      <c r="D6" s="158" t="s">
        <v>92</v>
      </c>
      <c r="E6" s="159"/>
      <c r="F6" s="159"/>
      <c r="G6" s="159"/>
      <c r="H6" s="159"/>
      <c r="I6" s="159"/>
      <c r="J6" s="160"/>
      <c r="K6" s="180">
        <v>49.5</v>
      </c>
      <c r="L6" s="180">
        <v>99.99</v>
      </c>
      <c r="M6" s="159">
        <f>SUM(E6:I6)</f>
        <v>0</v>
      </c>
      <c r="N6" s="123">
        <f>K6*M6</f>
        <v>0</v>
      </c>
    </row>
    <row r="7" spans="1:18" ht="45" customHeight="1">
      <c r="A7" s="379" t="s">
        <v>239</v>
      </c>
      <c r="B7" s="379" t="s">
        <v>41</v>
      </c>
      <c r="C7" s="150"/>
      <c r="D7" s="158" t="s">
        <v>92</v>
      </c>
      <c r="E7" s="159"/>
      <c r="F7" s="159"/>
      <c r="G7" s="159"/>
      <c r="H7" s="159"/>
      <c r="I7" s="159"/>
      <c r="J7" s="160"/>
      <c r="K7" s="180">
        <v>49.5</v>
      </c>
      <c r="L7" s="180">
        <v>99.99</v>
      </c>
      <c r="M7" s="159">
        <f>SUM(E7:I7)</f>
        <v>0</v>
      </c>
      <c r="N7" s="123">
        <f>K7*M7</f>
        <v>0</v>
      </c>
    </row>
    <row r="8" spans="1:18" ht="21" customHeight="1">
      <c r="A8" s="384"/>
      <c r="B8" s="384"/>
      <c r="C8" s="150"/>
      <c r="D8" s="158"/>
      <c r="E8" s="170"/>
      <c r="F8" s="170"/>
      <c r="G8" s="170"/>
      <c r="H8" s="170"/>
      <c r="I8" s="170"/>
      <c r="J8" s="160"/>
      <c r="K8" s="180"/>
      <c r="L8" s="180"/>
      <c r="M8" s="159"/>
      <c r="N8" s="123"/>
    </row>
    <row r="9" spans="1:18" ht="45" customHeight="1">
      <c r="A9" s="158"/>
      <c r="B9" s="158"/>
      <c r="C9" s="160"/>
      <c r="D9" s="158"/>
      <c r="E9" s="150" t="s">
        <v>12</v>
      </c>
      <c r="F9" s="150" t="s">
        <v>13</v>
      </c>
      <c r="G9" s="150" t="s">
        <v>14</v>
      </c>
      <c r="H9" s="150" t="s">
        <v>15</v>
      </c>
      <c r="I9" s="150" t="s">
        <v>16</v>
      </c>
      <c r="J9" s="160"/>
      <c r="K9" s="155" t="s">
        <v>9</v>
      </c>
      <c r="L9" s="155" t="s">
        <v>10</v>
      </c>
      <c r="M9" s="153" t="s">
        <v>11</v>
      </c>
      <c r="N9" s="123" t="s">
        <v>240</v>
      </c>
    </row>
    <row r="10" spans="1:18" ht="45" customHeight="1">
      <c r="A10" s="379" t="s">
        <v>247</v>
      </c>
      <c r="B10" s="379" t="s">
        <v>248</v>
      </c>
      <c r="C10" s="150"/>
      <c r="D10" s="158" t="s">
        <v>92</v>
      </c>
      <c r="E10" s="159"/>
      <c r="F10" s="159"/>
      <c r="G10" s="159"/>
      <c r="H10" s="159"/>
      <c r="I10" s="159"/>
      <c r="J10" s="160"/>
      <c r="K10" s="180">
        <v>44.5</v>
      </c>
      <c r="L10" s="180">
        <v>89.99</v>
      </c>
      <c r="M10" s="159">
        <f>SUM(E10:I10)</f>
        <v>0</v>
      </c>
      <c r="N10" s="123">
        <f t="shared" ref="N10:N52" si="0">K10*M10</f>
        <v>0</v>
      </c>
    </row>
    <row r="11" spans="1:18" ht="15" customHeight="1">
      <c r="A11" s="384"/>
      <c r="B11" s="384"/>
      <c r="C11" s="150"/>
      <c r="D11" s="158"/>
      <c r="E11" s="170"/>
      <c r="F11" s="170"/>
      <c r="G11" s="170"/>
      <c r="H11" s="170"/>
      <c r="I11" s="170"/>
      <c r="J11" s="160"/>
      <c r="K11" s="180"/>
      <c r="L11" s="180"/>
      <c r="M11" s="159"/>
      <c r="N11" s="123"/>
    </row>
    <row r="12" spans="1:18" ht="45" customHeight="1">
      <c r="A12" s="158"/>
      <c r="B12" s="158"/>
      <c r="C12" s="160"/>
      <c r="D12" s="158"/>
      <c r="E12" s="150" t="s">
        <v>12</v>
      </c>
      <c r="F12" s="150" t="s">
        <v>13</v>
      </c>
      <c r="G12" s="150" t="s">
        <v>14</v>
      </c>
      <c r="H12" s="150" t="s">
        <v>15</v>
      </c>
      <c r="I12" s="150" t="s">
        <v>16</v>
      </c>
      <c r="J12" s="160"/>
      <c r="K12" s="155" t="s">
        <v>9</v>
      </c>
      <c r="L12" s="155" t="s">
        <v>10</v>
      </c>
      <c r="M12" s="153" t="s">
        <v>11</v>
      </c>
      <c r="N12" s="123" t="s">
        <v>240</v>
      </c>
    </row>
    <row r="13" spans="1:18" ht="45" customHeight="1">
      <c r="A13" s="379" t="s">
        <v>93</v>
      </c>
      <c r="B13" s="379" t="s">
        <v>94</v>
      </c>
      <c r="C13" s="160"/>
      <c r="D13" s="158" t="s">
        <v>92</v>
      </c>
      <c r="E13" s="159"/>
      <c r="F13" s="159"/>
      <c r="G13" s="159"/>
      <c r="H13" s="159"/>
      <c r="I13" s="159"/>
      <c r="J13" s="160"/>
      <c r="K13" s="180">
        <v>34.99</v>
      </c>
      <c r="L13" s="180">
        <v>69.989999999999995</v>
      </c>
      <c r="M13" s="159">
        <f>SUM(E13:I13)</f>
        <v>0</v>
      </c>
      <c r="N13" s="123">
        <f t="shared" si="0"/>
        <v>0</v>
      </c>
    </row>
    <row r="14" spans="1:18" ht="45" customHeight="1">
      <c r="A14" s="379" t="s">
        <v>93</v>
      </c>
      <c r="B14" s="379" t="s">
        <v>47</v>
      </c>
      <c r="C14" s="160"/>
      <c r="D14" s="158" t="s">
        <v>92</v>
      </c>
      <c r="E14" s="159"/>
      <c r="F14" s="159"/>
      <c r="G14" s="159"/>
      <c r="H14" s="159"/>
      <c r="I14" s="159"/>
      <c r="J14" s="160"/>
      <c r="K14" s="180">
        <v>34.99</v>
      </c>
      <c r="L14" s="180">
        <v>69.989999999999995</v>
      </c>
      <c r="M14" s="159">
        <f t="shared" ref="M14:M15" si="1">SUM(E14:I14)</f>
        <v>0</v>
      </c>
      <c r="N14" s="123">
        <f t="shared" si="0"/>
        <v>0</v>
      </c>
    </row>
    <row r="15" spans="1:18" ht="45" customHeight="1">
      <c r="A15" s="379" t="s">
        <v>93</v>
      </c>
      <c r="B15" s="380" t="s">
        <v>95</v>
      </c>
      <c r="C15" s="160"/>
      <c r="D15" s="158" t="s">
        <v>92</v>
      </c>
      <c r="E15" s="159"/>
      <c r="F15" s="159"/>
      <c r="G15" s="159"/>
      <c r="H15" s="159"/>
      <c r="I15" s="159"/>
      <c r="J15" s="160"/>
      <c r="K15" s="180">
        <v>34.99</v>
      </c>
      <c r="L15" s="180">
        <v>69.989999999999995</v>
      </c>
      <c r="M15" s="159">
        <f t="shared" si="1"/>
        <v>0</v>
      </c>
      <c r="N15" s="123">
        <f t="shared" si="0"/>
        <v>0</v>
      </c>
    </row>
    <row r="16" spans="1:18" ht="20.100000000000001" customHeight="1">
      <c r="A16" s="158"/>
      <c r="B16" s="158"/>
      <c r="C16" s="160"/>
      <c r="D16" s="158"/>
      <c r="E16" s="160"/>
      <c r="F16" s="160"/>
      <c r="G16" s="160"/>
      <c r="H16" s="160"/>
      <c r="I16" s="160"/>
      <c r="J16" s="170"/>
      <c r="K16" s="170"/>
      <c r="L16" s="170"/>
      <c r="M16" s="186"/>
      <c r="N16" s="187"/>
      <c r="O16" s="50"/>
    </row>
    <row r="17" spans="1:15" ht="45" customHeight="1">
      <c r="A17" s="158"/>
      <c r="B17" s="158"/>
      <c r="C17" s="160"/>
      <c r="D17" s="158"/>
      <c r="E17" s="150" t="s">
        <v>13</v>
      </c>
      <c r="F17" s="150" t="s">
        <v>14</v>
      </c>
      <c r="G17" s="150" t="s">
        <v>15</v>
      </c>
      <c r="H17" s="160"/>
      <c r="I17" s="160"/>
      <c r="J17" s="160"/>
      <c r="K17" s="155" t="s">
        <v>9</v>
      </c>
      <c r="L17" s="155" t="s">
        <v>10</v>
      </c>
      <c r="M17" s="153" t="s">
        <v>11</v>
      </c>
      <c r="N17" s="123" t="s">
        <v>83</v>
      </c>
    </row>
    <row r="18" spans="1:15" ht="45" customHeight="1">
      <c r="A18" s="379" t="s">
        <v>96</v>
      </c>
      <c r="B18" s="379" t="s">
        <v>94</v>
      </c>
      <c r="C18" s="160"/>
      <c r="D18" s="158" t="s">
        <v>92</v>
      </c>
      <c r="E18" s="159"/>
      <c r="F18" s="159"/>
      <c r="G18" s="159"/>
      <c r="H18" s="160"/>
      <c r="I18" s="160"/>
      <c r="J18" s="160"/>
      <c r="K18" s="180">
        <v>34.99</v>
      </c>
      <c r="L18" s="180">
        <v>69.989999999999995</v>
      </c>
      <c r="M18" s="159">
        <f>SUM(E18:G18)</f>
        <v>0</v>
      </c>
      <c r="N18" s="123">
        <f t="shared" si="0"/>
        <v>0</v>
      </c>
    </row>
    <row r="19" spans="1:15" ht="45" customHeight="1">
      <c r="A19" s="379" t="s">
        <v>96</v>
      </c>
      <c r="B19" s="379" t="s">
        <v>47</v>
      </c>
      <c r="C19" s="160"/>
      <c r="D19" s="158" t="s">
        <v>92</v>
      </c>
      <c r="E19" s="159"/>
      <c r="F19" s="159"/>
      <c r="G19" s="159"/>
      <c r="H19" s="160"/>
      <c r="I19" s="160"/>
      <c r="J19" s="160"/>
      <c r="K19" s="180">
        <v>34.99</v>
      </c>
      <c r="L19" s="180">
        <v>69.989999999999995</v>
      </c>
      <c r="M19" s="159">
        <f>SUM(E19:G19)</f>
        <v>0</v>
      </c>
      <c r="N19" s="123">
        <f t="shared" si="0"/>
        <v>0</v>
      </c>
    </row>
    <row r="20" spans="1:15" ht="20.100000000000001" customHeight="1">
      <c r="A20" s="158"/>
      <c r="B20" s="158"/>
      <c r="C20" s="160"/>
      <c r="D20" s="158"/>
      <c r="E20" s="160"/>
      <c r="F20" s="160"/>
      <c r="G20" s="160"/>
      <c r="H20" s="160"/>
      <c r="I20" s="160"/>
      <c r="J20" s="170"/>
      <c r="K20" s="170"/>
      <c r="L20" s="170"/>
      <c r="M20" s="186"/>
      <c r="N20" s="188"/>
      <c r="O20" s="50"/>
    </row>
    <row r="21" spans="1:15" ht="45" customHeight="1">
      <c r="A21" s="381"/>
      <c r="B21" s="381"/>
      <c r="C21" s="160"/>
      <c r="D21" s="158"/>
      <c r="E21" s="150" t="s">
        <v>12</v>
      </c>
      <c r="F21" s="150" t="s">
        <v>13</v>
      </c>
      <c r="G21" s="150" t="s">
        <v>14</v>
      </c>
      <c r="H21" s="150" t="s">
        <v>15</v>
      </c>
      <c r="I21" s="150" t="s">
        <v>16</v>
      </c>
      <c r="J21" s="160"/>
      <c r="K21" s="155" t="s">
        <v>9</v>
      </c>
      <c r="L21" s="155" t="s">
        <v>10</v>
      </c>
      <c r="M21" s="153" t="s">
        <v>11</v>
      </c>
      <c r="N21" s="123" t="s">
        <v>240</v>
      </c>
    </row>
    <row r="22" spans="1:15" ht="45" customHeight="1">
      <c r="A22" s="380" t="s">
        <v>97</v>
      </c>
      <c r="B22" s="380" t="s">
        <v>41</v>
      </c>
      <c r="C22" s="160"/>
      <c r="D22" s="158" t="s">
        <v>71</v>
      </c>
      <c r="E22" s="159"/>
      <c r="F22" s="159"/>
      <c r="G22" s="159"/>
      <c r="H22" s="159"/>
      <c r="I22" s="159"/>
      <c r="J22" s="160"/>
      <c r="K22" s="181">
        <v>24.99</v>
      </c>
      <c r="L22" s="181">
        <v>49.99</v>
      </c>
      <c r="M22" s="159">
        <f>SUM(E22:I22)</f>
        <v>0</v>
      </c>
      <c r="N22" s="123">
        <f t="shared" si="0"/>
        <v>0</v>
      </c>
    </row>
    <row r="23" spans="1:15" ht="45" customHeight="1">
      <c r="A23" s="412"/>
      <c r="B23" s="412"/>
      <c r="C23" s="170"/>
      <c r="D23" s="384"/>
      <c r="E23" s="401"/>
      <c r="F23" s="401"/>
      <c r="G23" s="401"/>
      <c r="H23" s="401"/>
      <c r="I23" s="401"/>
      <c r="J23" s="170"/>
      <c r="K23" s="413"/>
      <c r="L23" s="413"/>
      <c r="M23" s="401"/>
      <c r="N23" s="187"/>
      <c r="O23" s="50"/>
    </row>
    <row r="24" spans="1:15" ht="45" customHeight="1">
      <c r="A24" s="380" t="s">
        <v>257</v>
      </c>
      <c r="B24" s="380" t="s">
        <v>41</v>
      </c>
      <c r="C24" s="160"/>
      <c r="D24" s="158" t="s">
        <v>71</v>
      </c>
      <c r="E24" s="159"/>
      <c r="F24" s="159"/>
      <c r="G24" s="159"/>
      <c r="H24" s="159"/>
      <c r="I24" s="159"/>
      <c r="J24" s="160"/>
      <c r="K24" s="181">
        <v>44.99</v>
      </c>
      <c r="L24" s="181">
        <v>89.99</v>
      </c>
      <c r="M24" s="159">
        <f>SUM(E24:I24)</f>
        <v>0</v>
      </c>
      <c r="N24" s="123">
        <f t="shared" ref="N24" si="2">K24*M24</f>
        <v>0</v>
      </c>
    </row>
    <row r="25" spans="1:15" ht="45" customHeight="1">
      <c r="A25" s="380" t="s">
        <v>257</v>
      </c>
      <c r="B25" s="380" t="s">
        <v>1</v>
      </c>
      <c r="C25" s="160"/>
      <c r="D25" s="158" t="s">
        <v>71</v>
      </c>
      <c r="E25" s="159"/>
      <c r="F25" s="159"/>
      <c r="G25" s="159"/>
      <c r="H25" s="159"/>
      <c r="I25" s="159"/>
      <c r="J25" s="160"/>
      <c r="K25" s="181">
        <v>44.99</v>
      </c>
      <c r="L25" s="181">
        <v>89.99</v>
      </c>
      <c r="M25" s="159">
        <f>SUM(E25:I25)</f>
        <v>0</v>
      </c>
      <c r="N25" s="123">
        <f t="shared" ref="N25" si="3">K25*M25</f>
        <v>0</v>
      </c>
    </row>
    <row r="26" spans="1:15" ht="20.100000000000001" customHeight="1">
      <c r="A26" s="158"/>
      <c r="B26" s="158"/>
      <c r="C26" s="160"/>
      <c r="D26" s="158"/>
      <c r="E26" s="160"/>
      <c r="F26" s="160"/>
      <c r="G26" s="160"/>
      <c r="H26" s="160"/>
      <c r="I26" s="160"/>
      <c r="J26" s="170"/>
      <c r="K26" s="170"/>
      <c r="L26" s="170"/>
      <c r="M26" s="170"/>
      <c r="N26" s="187"/>
      <c r="O26" s="50"/>
    </row>
    <row r="27" spans="1:15" ht="45" customHeight="1">
      <c r="A27" s="381" t="s">
        <v>88</v>
      </c>
      <c r="B27" s="381" t="s">
        <v>89</v>
      </c>
      <c r="C27" s="160"/>
      <c r="D27" s="158"/>
      <c r="E27" s="150" t="s">
        <v>12</v>
      </c>
      <c r="F27" s="150" t="s">
        <v>13</v>
      </c>
      <c r="G27" s="150" t="s">
        <v>14</v>
      </c>
      <c r="H27" s="150" t="s">
        <v>15</v>
      </c>
      <c r="I27" s="150" t="s">
        <v>16</v>
      </c>
      <c r="J27" s="164"/>
      <c r="K27" s="155" t="s">
        <v>9</v>
      </c>
      <c r="L27" s="155" t="s">
        <v>10</v>
      </c>
      <c r="M27" s="153" t="s">
        <v>11</v>
      </c>
      <c r="N27" s="123" t="s">
        <v>240</v>
      </c>
    </row>
    <row r="28" spans="1:15" ht="45" customHeight="1">
      <c r="A28" s="380" t="s">
        <v>98</v>
      </c>
      <c r="B28" s="379" t="s">
        <v>99</v>
      </c>
      <c r="C28" s="160"/>
      <c r="D28" s="158" t="s">
        <v>92</v>
      </c>
      <c r="E28" s="159"/>
      <c r="F28" s="159"/>
      <c r="G28" s="159"/>
      <c r="H28" s="159"/>
      <c r="I28" s="159"/>
      <c r="J28" s="182"/>
      <c r="K28" s="180">
        <v>29.99</v>
      </c>
      <c r="L28" s="180">
        <v>59.99</v>
      </c>
      <c r="M28" s="162">
        <f>SUM(E28:I28)</f>
        <v>0</v>
      </c>
      <c r="N28" s="123">
        <f t="shared" si="0"/>
        <v>0</v>
      </c>
    </row>
    <row r="29" spans="1:15" ht="45" customHeight="1">
      <c r="A29" s="380" t="s">
        <v>98</v>
      </c>
      <c r="B29" s="379" t="s">
        <v>100</v>
      </c>
      <c r="C29" s="160"/>
      <c r="D29" s="158" t="s">
        <v>92</v>
      </c>
      <c r="E29" s="159"/>
      <c r="F29" s="159"/>
      <c r="G29" s="159"/>
      <c r="H29" s="159"/>
      <c r="I29" s="159"/>
      <c r="J29" s="182"/>
      <c r="K29" s="180">
        <v>29.99</v>
      </c>
      <c r="L29" s="180">
        <v>59.99</v>
      </c>
      <c r="M29" s="162">
        <f t="shared" ref="M29:M33" si="4">SUM(E29:I29)</f>
        <v>0</v>
      </c>
      <c r="N29" s="123">
        <f t="shared" si="0"/>
        <v>0</v>
      </c>
    </row>
    <row r="30" spans="1:15" ht="45" customHeight="1">
      <c r="A30" s="380" t="s">
        <v>98</v>
      </c>
      <c r="B30" s="380" t="s">
        <v>101</v>
      </c>
      <c r="C30" s="160"/>
      <c r="D30" s="158" t="s">
        <v>92</v>
      </c>
      <c r="E30" s="159"/>
      <c r="F30" s="159"/>
      <c r="G30" s="159"/>
      <c r="H30" s="159"/>
      <c r="I30" s="159"/>
      <c r="J30" s="182"/>
      <c r="K30" s="180">
        <v>29.99</v>
      </c>
      <c r="L30" s="180">
        <v>59.99</v>
      </c>
      <c r="M30" s="162">
        <f t="shared" si="4"/>
        <v>0</v>
      </c>
      <c r="N30" s="123">
        <f t="shared" si="0"/>
        <v>0</v>
      </c>
    </row>
    <row r="31" spans="1:15" ht="45" customHeight="1">
      <c r="A31" s="380" t="s">
        <v>98</v>
      </c>
      <c r="B31" s="380" t="s">
        <v>102</v>
      </c>
      <c r="C31" s="160"/>
      <c r="D31" s="158" t="s">
        <v>92</v>
      </c>
      <c r="E31" s="159"/>
      <c r="F31" s="159"/>
      <c r="G31" s="159"/>
      <c r="H31" s="159"/>
      <c r="I31" s="159"/>
      <c r="J31" s="182"/>
      <c r="K31" s="180">
        <v>29.99</v>
      </c>
      <c r="L31" s="180">
        <v>59.99</v>
      </c>
      <c r="M31" s="162">
        <f t="shared" ref="M31:M32" si="5">SUM(E31:I31)</f>
        <v>0</v>
      </c>
      <c r="N31" s="123">
        <f t="shared" ref="N31:N32" si="6">K31*M31</f>
        <v>0</v>
      </c>
    </row>
    <row r="32" spans="1:15" ht="45" customHeight="1">
      <c r="A32" s="380" t="s">
        <v>215</v>
      </c>
      <c r="B32" s="380" t="s">
        <v>1</v>
      </c>
      <c r="C32" s="160"/>
      <c r="D32" s="158" t="s">
        <v>92</v>
      </c>
      <c r="E32" s="159"/>
      <c r="F32" s="159"/>
      <c r="G32" s="159"/>
      <c r="H32" s="159"/>
      <c r="I32" s="159"/>
      <c r="J32" s="182"/>
      <c r="K32" s="180">
        <v>29.99</v>
      </c>
      <c r="L32" s="180">
        <v>59.99</v>
      </c>
      <c r="M32" s="162">
        <f t="shared" si="5"/>
        <v>0</v>
      </c>
      <c r="N32" s="123">
        <f t="shared" si="6"/>
        <v>0</v>
      </c>
    </row>
    <row r="33" spans="1:16" ht="45" customHeight="1">
      <c r="A33" s="380" t="s">
        <v>215</v>
      </c>
      <c r="B33" s="380" t="s">
        <v>216</v>
      </c>
      <c r="C33" s="150"/>
      <c r="D33" s="158" t="s">
        <v>92</v>
      </c>
      <c r="E33" s="159"/>
      <c r="F33" s="159"/>
      <c r="G33" s="159"/>
      <c r="H33" s="159"/>
      <c r="I33" s="159"/>
      <c r="J33" s="182"/>
      <c r="K33" s="180">
        <v>29.99</v>
      </c>
      <c r="L33" s="180">
        <v>59.99</v>
      </c>
      <c r="M33" s="162">
        <f t="shared" si="4"/>
        <v>0</v>
      </c>
      <c r="N33" s="123">
        <f t="shared" si="0"/>
        <v>0</v>
      </c>
    </row>
    <row r="34" spans="1:16" ht="20.100000000000001" customHeight="1">
      <c r="A34" s="158"/>
      <c r="B34" s="158"/>
      <c r="C34" s="160"/>
      <c r="D34" s="158"/>
      <c r="E34" s="160"/>
      <c r="F34" s="160"/>
      <c r="G34" s="160"/>
      <c r="H34" s="160"/>
      <c r="I34" s="160"/>
      <c r="J34" s="170"/>
      <c r="K34" s="170"/>
      <c r="L34" s="170"/>
      <c r="M34" s="186"/>
      <c r="N34" s="187"/>
      <c r="O34" s="50"/>
      <c r="P34" s="50"/>
    </row>
    <row r="35" spans="1:16" ht="45" customHeight="1">
      <c r="A35" s="381"/>
      <c r="B35" s="381"/>
      <c r="C35" s="150"/>
      <c r="D35" s="158"/>
      <c r="E35" s="150" t="s">
        <v>12</v>
      </c>
      <c r="F35" s="150" t="s">
        <v>13</v>
      </c>
      <c r="G35" s="150" t="s">
        <v>14</v>
      </c>
      <c r="H35" s="150" t="s">
        <v>15</v>
      </c>
      <c r="I35" s="150" t="s">
        <v>16</v>
      </c>
      <c r="J35" s="160"/>
      <c r="K35" s="155" t="s">
        <v>9</v>
      </c>
      <c r="L35" s="155" t="s">
        <v>10</v>
      </c>
      <c r="M35" s="153" t="s">
        <v>11</v>
      </c>
      <c r="N35" s="123" t="s">
        <v>240</v>
      </c>
    </row>
    <row r="36" spans="1:16" ht="45" customHeight="1">
      <c r="A36" s="379" t="s">
        <v>103</v>
      </c>
      <c r="B36" s="379" t="s">
        <v>102</v>
      </c>
      <c r="C36" s="150"/>
      <c r="D36" s="158" t="s">
        <v>92</v>
      </c>
      <c r="E36" s="159"/>
      <c r="F36" s="159"/>
      <c r="G36" s="159"/>
      <c r="H36" s="159"/>
      <c r="I36" s="159"/>
      <c r="J36" s="160"/>
      <c r="K36" s="180">
        <v>32.49</v>
      </c>
      <c r="L36" s="180">
        <v>64.989999999999995</v>
      </c>
      <c r="M36" s="159">
        <f>SUM(E36:I36)</f>
        <v>0</v>
      </c>
      <c r="N36" s="123">
        <f t="shared" si="0"/>
        <v>0</v>
      </c>
    </row>
    <row r="37" spans="1:16" ht="45" customHeight="1">
      <c r="A37" s="379" t="s">
        <v>103</v>
      </c>
      <c r="B37" s="380" t="s">
        <v>99</v>
      </c>
      <c r="C37" s="160"/>
      <c r="D37" s="158" t="s">
        <v>92</v>
      </c>
      <c r="E37" s="159"/>
      <c r="F37" s="159"/>
      <c r="G37" s="159"/>
      <c r="H37" s="159"/>
      <c r="I37" s="159"/>
      <c r="J37" s="160"/>
      <c r="K37" s="180">
        <v>32.49</v>
      </c>
      <c r="L37" s="180">
        <v>64.989999999999995</v>
      </c>
      <c r="M37" s="159">
        <f t="shared" ref="M37:M40" si="7">SUM(E37:I37)</f>
        <v>0</v>
      </c>
      <c r="N37" s="123">
        <f t="shared" si="0"/>
        <v>0</v>
      </c>
    </row>
    <row r="38" spans="1:16" ht="45" customHeight="1">
      <c r="A38" s="379" t="s">
        <v>103</v>
      </c>
      <c r="B38" s="380" t="s">
        <v>100</v>
      </c>
      <c r="C38" s="160"/>
      <c r="D38" s="158" t="s">
        <v>92</v>
      </c>
      <c r="E38" s="159"/>
      <c r="F38" s="159"/>
      <c r="G38" s="159"/>
      <c r="H38" s="159"/>
      <c r="I38" s="159"/>
      <c r="J38" s="160"/>
      <c r="K38" s="180">
        <v>32.49</v>
      </c>
      <c r="L38" s="180">
        <v>64.989999999999995</v>
      </c>
      <c r="M38" s="159">
        <f t="shared" si="7"/>
        <v>0</v>
      </c>
      <c r="N38" s="123">
        <f t="shared" si="0"/>
        <v>0</v>
      </c>
    </row>
    <row r="39" spans="1:16" ht="45" customHeight="1">
      <c r="A39" s="379" t="s">
        <v>103</v>
      </c>
      <c r="B39" s="380" t="s">
        <v>104</v>
      </c>
      <c r="C39" s="160"/>
      <c r="D39" s="158" t="s">
        <v>92</v>
      </c>
      <c r="E39" s="159"/>
      <c r="F39" s="159"/>
      <c r="G39" s="159"/>
      <c r="H39" s="159"/>
      <c r="I39" s="159"/>
      <c r="J39" s="160"/>
      <c r="K39" s="180">
        <v>32.49</v>
      </c>
      <c r="L39" s="180">
        <v>64.989999999999995</v>
      </c>
      <c r="M39" s="159">
        <f t="shared" si="7"/>
        <v>0</v>
      </c>
      <c r="N39" s="123">
        <f t="shared" si="0"/>
        <v>0</v>
      </c>
    </row>
    <row r="40" spans="1:16" ht="45" customHeight="1">
      <c r="A40" s="379" t="s">
        <v>103</v>
      </c>
      <c r="B40" s="379" t="s">
        <v>105</v>
      </c>
      <c r="C40" s="160"/>
      <c r="D40" s="158" t="s">
        <v>92</v>
      </c>
      <c r="E40" s="159"/>
      <c r="F40" s="159"/>
      <c r="G40" s="159"/>
      <c r="H40" s="159"/>
      <c r="I40" s="159"/>
      <c r="J40" s="160"/>
      <c r="K40" s="180">
        <v>32.49</v>
      </c>
      <c r="L40" s="180">
        <v>64.989999999999995</v>
      </c>
      <c r="M40" s="159">
        <f t="shared" si="7"/>
        <v>0</v>
      </c>
      <c r="N40" s="123">
        <f t="shared" si="0"/>
        <v>0</v>
      </c>
    </row>
    <row r="41" spans="1:16" ht="20.100000000000001" customHeight="1">
      <c r="A41" s="158"/>
      <c r="B41" s="158"/>
      <c r="C41" s="160"/>
      <c r="D41" s="158"/>
      <c r="E41" s="160"/>
      <c r="F41" s="160"/>
      <c r="G41" s="160"/>
      <c r="H41" s="160"/>
      <c r="I41" s="160"/>
      <c r="J41" s="170"/>
      <c r="K41" s="170"/>
      <c r="L41" s="170"/>
      <c r="M41" s="186"/>
      <c r="N41" s="187"/>
      <c r="O41" s="50"/>
      <c r="P41" s="50"/>
    </row>
    <row r="42" spans="1:16" ht="45" customHeight="1">
      <c r="A42" s="381"/>
      <c r="B42" s="381"/>
      <c r="C42" s="163"/>
      <c r="D42" s="158"/>
      <c r="E42" s="150" t="s">
        <v>12</v>
      </c>
      <c r="F42" s="150" t="s">
        <v>13</v>
      </c>
      <c r="G42" s="150" t="s">
        <v>14</v>
      </c>
      <c r="H42" s="150" t="s">
        <v>15</v>
      </c>
      <c r="I42" s="150" t="s">
        <v>16</v>
      </c>
      <c r="J42" s="160"/>
      <c r="K42" s="155" t="s">
        <v>9</v>
      </c>
      <c r="L42" s="155" t="s">
        <v>10</v>
      </c>
      <c r="M42" s="153" t="s">
        <v>11</v>
      </c>
      <c r="N42" s="123" t="s">
        <v>240</v>
      </c>
    </row>
    <row r="43" spans="1:16" ht="45" customHeight="1">
      <c r="A43" s="379" t="s">
        <v>217</v>
      </c>
      <c r="B43" s="380" t="s">
        <v>100</v>
      </c>
      <c r="C43" s="160"/>
      <c r="D43" s="158" t="s">
        <v>92</v>
      </c>
      <c r="E43" s="159"/>
      <c r="F43" s="159"/>
      <c r="G43" s="159"/>
      <c r="H43" s="159"/>
      <c r="I43" s="159"/>
      <c r="J43" s="160"/>
      <c r="K43" s="180">
        <v>32.49</v>
      </c>
      <c r="L43" s="180">
        <v>64.989999999999995</v>
      </c>
      <c r="M43" s="159">
        <f>SUM(E43:I43)</f>
        <v>0</v>
      </c>
      <c r="N43" s="123">
        <f t="shared" si="0"/>
        <v>0</v>
      </c>
    </row>
    <row r="44" spans="1:16" ht="45" customHeight="1">
      <c r="A44" s="379" t="s">
        <v>217</v>
      </c>
      <c r="B44" s="380" t="s">
        <v>106</v>
      </c>
      <c r="C44" s="160"/>
      <c r="D44" s="158" t="s">
        <v>92</v>
      </c>
      <c r="E44" s="159"/>
      <c r="F44" s="159"/>
      <c r="G44" s="159"/>
      <c r="H44" s="159"/>
      <c r="I44" s="159"/>
      <c r="J44" s="160"/>
      <c r="K44" s="180">
        <v>32.49</v>
      </c>
      <c r="L44" s="180">
        <v>64.989999999999995</v>
      </c>
      <c r="M44" s="159">
        <f t="shared" ref="M44:M46" si="8">SUM(E44:I44)</f>
        <v>0</v>
      </c>
      <c r="N44" s="123">
        <f t="shared" si="0"/>
        <v>0</v>
      </c>
    </row>
    <row r="45" spans="1:16" ht="45" customHeight="1">
      <c r="A45" s="379" t="s">
        <v>217</v>
      </c>
      <c r="B45" s="380" t="s">
        <v>0</v>
      </c>
      <c r="C45" s="160"/>
      <c r="D45" s="158" t="s">
        <v>71</v>
      </c>
      <c r="E45" s="159"/>
      <c r="F45" s="159"/>
      <c r="G45" s="159"/>
      <c r="H45" s="159"/>
      <c r="I45" s="159"/>
      <c r="J45" s="160"/>
      <c r="K45" s="180">
        <v>32.49</v>
      </c>
      <c r="L45" s="180">
        <v>64.989999999999995</v>
      </c>
      <c r="M45" s="159">
        <f t="shared" si="8"/>
        <v>0</v>
      </c>
      <c r="N45" s="123">
        <f t="shared" si="0"/>
        <v>0</v>
      </c>
    </row>
    <row r="46" spans="1:16" ht="45" customHeight="1">
      <c r="A46" s="379" t="s">
        <v>217</v>
      </c>
      <c r="B46" s="380" t="s">
        <v>41</v>
      </c>
      <c r="C46" s="160"/>
      <c r="D46" s="158" t="s">
        <v>71</v>
      </c>
      <c r="E46" s="159"/>
      <c r="F46" s="159"/>
      <c r="G46" s="159"/>
      <c r="H46" s="159"/>
      <c r="I46" s="159"/>
      <c r="J46" s="160"/>
      <c r="K46" s="180">
        <v>32.49</v>
      </c>
      <c r="L46" s="180">
        <v>64.989999999999995</v>
      </c>
      <c r="M46" s="174">
        <f t="shared" si="8"/>
        <v>0</v>
      </c>
      <c r="N46" s="189">
        <f t="shared" si="0"/>
        <v>0</v>
      </c>
      <c r="O46" s="273"/>
      <c r="P46" s="50"/>
    </row>
    <row r="47" spans="1:16" ht="20.100000000000001" customHeight="1">
      <c r="A47" s="158"/>
      <c r="B47" s="158"/>
      <c r="C47" s="160"/>
      <c r="D47" s="158"/>
      <c r="E47" s="160"/>
      <c r="F47" s="160"/>
      <c r="G47" s="160"/>
      <c r="H47" s="160"/>
      <c r="I47" s="160"/>
      <c r="J47" s="190"/>
      <c r="K47" s="190"/>
      <c r="L47" s="190"/>
      <c r="M47" s="191"/>
      <c r="N47" s="187"/>
      <c r="O47" s="50"/>
      <c r="P47" s="50"/>
    </row>
    <row r="48" spans="1:16" ht="45" customHeight="1">
      <c r="A48" s="381"/>
      <c r="B48" s="381"/>
      <c r="C48" s="150"/>
      <c r="D48" s="158"/>
      <c r="E48" s="150" t="s">
        <v>12</v>
      </c>
      <c r="F48" s="150" t="s">
        <v>13</v>
      </c>
      <c r="G48" s="150" t="s">
        <v>14</v>
      </c>
      <c r="H48" s="150" t="s">
        <v>15</v>
      </c>
      <c r="I48" s="150" t="s">
        <v>16</v>
      </c>
      <c r="J48" s="160"/>
      <c r="K48" s="155" t="s">
        <v>9</v>
      </c>
      <c r="L48" s="155" t="s">
        <v>10</v>
      </c>
      <c r="M48" s="153" t="s">
        <v>11</v>
      </c>
      <c r="N48" s="123" t="s">
        <v>83</v>
      </c>
    </row>
    <row r="49" spans="1:14" ht="45" customHeight="1">
      <c r="A49" s="382" t="s">
        <v>253</v>
      </c>
      <c r="B49" s="382" t="s">
        <v>107</v>
      </c>
      <c r="C49" s="150"/>
      <c r="D49" s="158" t="s">
        <v>92</v>
      </c>
      <c r="E49" s="159"/>
      <c r="F49" s="159"/>
      <c r="G49" s="159"/>
      <c r="H49" s="159"/>
      <c r="I49" s="159"/>
      <c r="J49" s="160"/>
      <c r="K49" s="183">
        <v>34.5</v>
      </c>
      <c r="L49" s="183">
        <v>69</v>
      </c>
      <c r="M49" s="159">
        <f>SUM(E49:I49)</f>
        <v>0</v>
      </c>
      <c r="N49" s="123">
        <f t="shared" si="0"/>
        <v>0</v>
      </c>
    </row>
    <row r="50" spans="1:14" ht="45" customHeight="1">
      <c r="A50" s="382" t="s">
        <v>252</v>
      </c>
      <c r="B50" s="382" t="s">
        <v>108</v>
      </c>
      <c r="C50" s="150"/>
      <c r="D50" s="158" t="s">
        <v>92</v>
      </c>
      <c r="E50" s="159"/>
      <c r="F50" s="159"/>
      <c r="G50" s="159"/>
      <c r="H50" s="159"/>
      <c r="I50" s="159"/>
      <c r="J50" s="160"/>
      <c r="K50" s="183">
        <v>34.5</v>
      </c>
      <c r="L50" s="183">
        <v>69</v>
      </c>
      <c r="M50" s="159">
        <f t="shared" ref="M50:M52" si="9">SUM(E50:I50)</f>
        <v>0</v>
      </c>
      <c r="N50" s="123">
        <f t="shared" si="0"/>
        <v>0</v>
      </c>
    </row>
    <row r="51" spans="1:14" ht="45" customHeight="1">
      <c r="A51" s="382" t="s">
        <v>252</v>
      </c>
      <c r="B51" s="382" t="s">
        <v>109</v>
      </c>
      <c r="C51" s="150"/>
      <c r="D51" s="158" t="s">
        <v>92</v>
      </c>
      <c r="E51" s="159"/>
      <c r="F51" s="159"/>
      <c r="G51" s="159"/>
      <c r="H51" s="159"/>
      <c r="I51" s="159"/>
      <c r="J51" s="160"/>
      <c r="K51" s="183">
        <v>34.5</v>
      </c>
      <c r="L51" s="183">
        <v>69</v>
      </c>
      <c r="M51" s="159">
        <f t="shared" si="9"/>
        <v>0</v>
      </c>
      <c r="N51" s="123">
        <f t="shared" si="0"/>
        <v>0</v>
      </c>
    </row>
    <row r="52" spans="1:14" ht="45" customHeight="1">
      <c r="A52" s="382" t="s">
        <v>252</v>
      </c>
      <c r="B52" s="382" t="s">
        <v>110</v>
      </c>
      <c r="C52" s="150"/>
      <c r="D52" s="158" t="s">
        <v>92</v>
      </c>
      <c r="E52" s="159"/>
      <c r="F52" s="159"/>
      <c r="G52" s="159"/>
      <c r="H52" s="159"/>
      <c r="I52" s="159"/>
      <c r="J52" s="160"/>
      <c r="K52" s="183">
        <v>34.5</v>
      </c>
      <c r="L52" s="183">
        <v>69</v>
      </c>
      <c r="M52" s="159">
        <f t="shared" si="9"/>
        <v>0</v>
      </c>
      <c r="N52" s="123">
        <f t="shared" si="0"/>
        <v>0</v>
      </c>
    </row>
    <row r="53" spans="1:14" ht="24" thickBot="1">
      <c r="A53" s="158"/>
      <c r="B53" s="158"/>
      <c r="C53" s="163"/>
      <c r="D53" s="163"/>
      <c r="E53" s="163"/>
      <c r="F53" s="163"/>
      <c r="G53" s="163"/>
      <c r="H53" s="163"/>
      <c r="I53" s="163"/>
      <c r="J53" s="163"/>
      <c r="K53" s="160"/>
      <c r="L53" s="160"/>
      <c r="M53" s="160"/>
      <c r="N53" s="160"/>
    </row>
    <row r="54" spans="1:14" ht="24" thickBot="1">
      <c r="A54" s="158"/>
      <c r="B54" s="158"/>
      <c r="C54" s="163"/>
      <c r="D54" s="163"/>
      <c r="E54" s="163"/>
      <c r="F54" s="163"/>
      <c r="G54" s="163"/>
      <c r="H54" s="163"/>
      <c r="I54" s="163"/>
      <c r="J54" s="163"/>
      <c r="K54" s="495" t="s">
        <v>238</v>
      </c>
      <c r="L54" s="496"/>
      <c r="M54" s="184">
        <f>SUM(M6:M52)</f>
        <v>0</v>
      </c>
      <c r="N54" s="185">
        <f>SUM(N6:N52)</f>
        <v>0</v>
      </c>
    </row>
  </sheetData>
  <mergeCells count="6">
    <mergeCell ref="K54:L54"/>
    <mergeCell ref="A1:A2"/>
    <mergeCell ref="H1:I1"/>
    <mergeCell ref="H3:I3"/>
    <mergeCell ref="J1:N1"/>
    <mergeCell ref="J3:N3"/>
  </mergeCells>
  <pageMargins left="0.25" right="0.25" top="0.75" bottom="0.75" header="0.3" footer="0.3"/>
  <pageSetup paperSize="9" scale="3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6"/>
  <sheetViews>
    <sheetView zoomScale="60" zoomScaleNormal="60" workbookViewId="0">
      <selection activeCell="Z15" sqref="Z15"/>
    </sheetView>
  </sheetViews>
  <sheetFormatPr defaultRowHeight="15"/>
  <cols>
    <col min="1" max="1" width="31.5703125" bestFit="1" customWidth="1"/>
    <col min="2" max="2" width="35.28515625" bestFit="1" customWidth="1"/>
    <col min="3" max="3" width="9.140625" customWidth="1"/>
    <col min="4" max="12" width="9.28515625" customWidth="1"/>
    <col min="13" max="13" width="9.140625" customWidth="1"/>
    <col min="14" max="17" width="13.7109375" customWidth="1"/>
  </cols>
  <sheetData>
    <row r="1" spans="1:19" ht="63" customHeight="1" thickBot="1">
      <c r="A1" s="488" t="s">
        <v>241</v>
      </c>
      <c r="H1" s="490" t="s">
        <v>18</v>
      </c>
      <c r="I1" s="490"/>
      <c r="J1" s="498"/>
      <c r="K1" s="498"/>
      <c r="L1" s="498"/>
      <c r="M1" s="498"/>
      <c r="N1" s="498"/>
      <c r="O1" s="498"/>
      <c r="P1" s="498"/>
      <c r="Q1" s="498"/>
      <c r="R1" s="48"/>
      <c r="S1" s="149"/>
    </row>
    <row r="2" spans="1:19" ht="30.75" customHeight="1">
      <c r="A2" s="488"/>
      <c r="B2" s="3"/>
      <c r="C2" s="29"/>
      <c r="D2" s="29"/>
      <c r="E2" s="29"/>
      <c r="F2" s="29"/>
      <c r="G2" s="29"/>
      <c r="J2" s="33"/>
      <c r="K2" s="33"/>
      <c r="L2" s="33"/>
      <c r="M2" s="33"/>
      <c r="N2" s="33"/>
      <c r="O2" s="33"/>
      <c r="P2" s="33"/>
      <c r="Q2" s="47"/>
      <c r="R2" s="47"/>
      <c r="S2" s="149"/>
    </row>
    <row r="3" spans="1:19" ht="30" customHeight="1" thickBot="1">
      <c r="A3" s="51" t="s">
        <v>174</v>
      </c>
      <c r="B3" s="44"/>
      <c r="C3" s="29"/>
      <c r="F3" s="33"/>
      <c r="G3" s="33"/>
      <c r="H3" s="490" t="s">
        <v>85</v>
      </c>
      <c r="I3" s="490"/>
      <c r="J3" s="499"/>
      <c r="K3" s="499"/>
      <c r="L3" s="499"/>
      <c r="M3" s="499"/>
      <c r="N3" s="499"/>
      <c r="O3" s="499"/>
      <c r="P3" s="499"/>
      <c r="Q3" s="499"/>
      <c r="R3" s="47"/>
      <c r="S3" s="149"/>
    </row>
    <row r="4" spans="1:19" ht="30" customHeight="1">
      <c r="A4" s="51"/>
      <c r="B4" s="44"/>
      <c r="C4" s="29"/>
      <c r="F4" s="33"/>
      <c r="G4" s="33"/>
      <c r="H4" s="32"/>
      <c r="I4" s="32"/>
      <c r="J4" s="33"/>
      <c r="K4" s="33"/>
      <c r="L4" s="33"/>
      <c r="M4" s="33"/>
      <c r="N4" s="33"/>
      <c r="O4" s="33"/>
      <c r="P4" s="33"/>
      <c r="Q4" s="33"/>
      <c r="R4" s="47"/>
      <c r="S4" s="149"/>
    </row>
    <row r="5" spans="1:19" ht="30" customHeight="1">
      <c r="A5" s="150"/>
      <c r="B5" s="151"/>
      <c r="C5" s="152"/>
      <c r="D5" s="153" t="s">
        <v>3</v>
      </c>
      <c r="E5" s="153" t="s">
        <v>4</v>
      </c>
      <c r="F5" s="153" t="s">
        <v>5</v>
      </c>
      <c r="G5" s="153" t="s">
        <v>6</v>
      </c>
      <c r="H5" s="153" t="s">
        <v>7</v>
      </c>
      <c r="I5" s="153" t="s">
        <v>8</v>
      </c>
      <c r="J5" s="154"/>
      <c r="K5" s="154"/>
      <c r="L5" s="154"/>
      <c r="M5" s="154"/>
      <c r="N5" s="155" t="s">
        <v>9</v>
      </c>
      <c r="O5" s="155" t="s">
        <v>90</v>
      </c>
      <c r="P5" s="153" t="s">
        <v>11</v>
      </c>
      <c r="Q5" s="153" t="s">
        <v>240</v>
      </c>
      <c r="R5" s="47"/>
      <c r="S5" s="149"/>
    </row>
    <row r="6" spans="1:19" ht="23.25">
      <c r="A6" s="156" t="s">
        <v>112</v>
      </c>
      <c r="B6" s="157" t="s">
        <v>113</v>
      </c>
      <c r="C6" s="158"/>
      <c r="D6" s="159"/>
      <c r="E6" s="159"/>
      <c r="F6" s="159"/>
      <c r="G6" s="159"/>
      <c r="H6" s="159"/>
      <c r="I6" s="159"/>
      <c r="J6" s="160"/>
      <c r="K6" s="160"/>
      <c r="L6" s="160"/>
      <c r="M6" s="160"/>
      <c r="N6" s="161">
        <v>24.98</v>
      </c>
      <c r="O6" s="161">
        <v>54.99</v>
      </c>
      <c r="P6" s="162">
        <f>SUM(D6:I6)</f>
        <v>0</v>
      </c>
      <c r="Q6" s="177">
        <f>N6*P6</f>
        <v>0</v>
      </c>
    </row>
    <row r="7" spans="1:19" ht="23.25">
      <c r="A7" s="156" t="s">
        <v>112</v>
      </c>
      <c r="B7" s="157" t="s">
        <v>114</v>
      </c>
      <c r="C7" s="158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61">
        <v>24.98</v>
      </c>
      <c r="O7" s="161">
        <v>54.99</v>
      </c>
      <c r="P7" s="162">
        <f t="shared" ref="P7:P11" si="0">SUM(D7:I7)</f>
        <v>0</v>
      </c>
      <c r="Q7" s="177">
        <f t="shared" ref="Q7:Q54" si="1">N7*P7</f>
        <v>0</v>
      </c>
    </row>
    <row r="8" spans="1:19" ht="23.25">
      <c r="A8" s="156" t="s">
        <v>112</v>
      </c>
      <c r="B8" s="157" t="s">
        <v>115</v>
      </c>
      <c r="C8" s="158"/>
      <c r="D8" s="159"/>
      <c r="E8" s="159"/>
      <c r="F8" s="159"/>
      <c r="G8" s="159"/>
      <c r="H8" s="159"/>
      <c r="I8" s="159"/>
      <c r="J8" s="160"/>
      <c r="K8" s="160"/>
      <c r="L8" s="160"/>
      <c r="M8" s="160"/>
      <c r="N8" s="161">
        <v>24.98</v>
      </c>
      <c r="O8" s="161">
        <v>54.99</v>
      </c>
      <c r="P8" s="162">
        <f t="shared" si="0"/>
        <v>0</v>
      </c>
      <c r="Q8" s="177">
        <f t="shared" si="1"/>
        <v>0</v>
      </c>
    </row>
    <row r="9" spans="1:19" ht="23.25">
      <c r="A9" s="156" t="s">
        <v>112</v>
      </c>
      <c r="B9" s="157" t="s">
        <v>116</v>
      </c>
      <c r="C9" s="158"/>
      <c r="D9" s="159"/>
      <c r="E9" s="159"/>
      <c r="F9" s="159"/>
      <c r="G9" s="159"/>
      <c r="H9" s="159"/>
      <c r="I9" s="159"/>
      <c r="J9" s="160"/>
      <c r="K9" s="160"/>
      <c r="L9" s="160"/>
      <c r="M9" s="160"/>
      <c r="N9" s="161">
        <v>24.98</v>
      </c>
      <c r="O9" s="161">
        <v>54.99</v>
      </c>
      <c r="P9" s="162">
        <f t="shared" si="0"/>
        <v>0</v>
      </c>
      <c r="Q9" s="177">
        <f t="shared" si="1"/>
        <v>0</v>
      </c>
    </row>
    <row r="10" spans="1:19" ht="23.25">
      <c r="A10" s="156" t="s">
        <v>112</v>
      </c>
      <c r="B10" s="157" t="s">
        <v>117</v>
      </c>
      <c r="C10" s="158"/>
      <c r="D10" s="159"/>
      <c r="E10" s="159"/>
      <c r="F10" s="159"/>
      <c r="G10" s="159"/>
      <c r="H10" s="159"/>
      <c r="I10" s="159"/>
      <c r="J10" s="160"/>
      <c r="K10" s="160"/>
      <c r="L10" s="160"/>
      <c r="M10" s="160"/>
      <c r="N10" s="161">
        <v>24.98</v>
      </c>
      <c r="O10" s="161">
        <v>54.99</v>
      </c>
      <c r="P10" s="162">
        <f t="shared" si="0"/>
        <v>0</v>
      </c>
      <c r="Q10" s="177">
        <f t="shared" si="1"/>
        <v>0</v>
      </c>
    </row>
    <row r="11" spans="1:19" ht="23.25">
      <c r="A11" s="156" t="s">
        <v>112</v>
      </c>
      <c r="B11" s="157" t="s">
        <v>118</v>
      </c>
      <c r="C11" s="158"/>
      <c r="D11" s="159"/>
      <c r="E11" s="159"/>
      <c r="F11" s="159"/>
      <c r="G11" s="159"/>
      <c r="H11" s="159"/>
      <c r="I11" s="159"/>
      <c r="J11" s="160"/>
      <c r="K11" s="160"/>
      <c r="L11" s="160"/>
      <c r="M11" s="160"/>
      <c r="N11" s="161">
        <v>24.98</v>
      </c>
      <c r="O11" s="161">
        <v>54.99</v>
      </c>
      <c r="P11" s="162">
        <f t="shared" si="0"/>
        <v>0</v>
      </c>
      <c r="Q11" s="177">
        <f t="shared" si="1"/>
        <v>0</v>
      </c>
    </row>
    <row r="12" spans="1:19" ht="23.25">
      <c r="A12" s="163"/>
      <c r="B12" s="163"/>
      <c r="C12" s="158"/>
      <c r="D12" s="160"/>
      <c r="E12" s="160"/>
      <c r="F12" s="160"/>
      <c r="G12" s="160"/>
      <c r="H12" s="160"/>
      <c r="I12" s="160"/>
      <c r="J12" s="160"/>
      <c r="K12" s="160"/>
      <c r="L12" s="160"/>
      <c r="M12" s="170"/>
      <c r="N12" s="170"/>
      <c r="O12" s="170"/>
      <c r="P12" s="178"/>
      <c r="Q12" s="179"/>
      <c r="R12" s="48"/>
    </row>
    <row r="13" spans="1:19" ht="23.25">
      <c r="A13" s="165"/>
      <c r="B13" s="165"/>
      <c r="C13" s="158"/>
      <c r="D13" s="153" t="s">
        <v>3</v>
      </c>
      <c r="E13" s="153" t="s">
        <v>4</v>
      </c>
      <c r="F13" s="153" t="s">
        <v>5</v>
      </c>
      <c r="G13" s="153" t="s">
        <v>6</v>
      </c>
      <c r="H13" s="153" t="s">
        <v>7</v>
      </c>
      <c r="I13" s="153" t="s">
        <v>8</v>
      </c>
      <c r="J13" s="160"/>
      <c r="K13" s="160"/>
      <c r="L13" s="160"/>
      <c r="M13" s="160"/>
      <c r="N13" s="155" t="s">
        <v>9</v>
      </c>
      <c r="O13" s="155" t="s">
        <v>90</v>
      </c>
      <c r="P13" s="153" t="s">
        <v>11</v>
      </c>
      <c r="Q13" s="153" t="s">
        <v>240</v>
      </c>
    </row>
    <row r="14" spans="1:19" ht="23.25">
      <c r="A14" s="156" t="s">
        <v>218</v>
      </c>
      <c r="B14" s="156" t="s">
        <v>219</v>
      </c>
      <c r="C14" s="158"/>
      <c r="D14" s="159"/>
      <c r="E14" s="159"/>
      <c r="F14" s="159"/>
      <c r="G14" s="159"/>
      <c r="H14" s="159"/>
      <c r="I14" s="159"/>
      <c r="J14" s="160"/>
      <c r="K14" s="160"/>
      <c r="L14" s="160"/>
      <c r="M14" s="160"/>
      <c r="N14" s="161">
        <v>18.16</v>
      </c>
      <c r="O14" s="161">
        <v>39.99</v>
      </c>
      <c r="P14" s="162">
        <f>SUM(D14:I14)</f>
        <v>0</v>
      </c>
      <c r="Q14" s="177">
        <f t="shared" si="1"/>
        <v>0</v>
      </c>
    </row>
    <row r="15" spans="1:19" ht="23.25">
      <c r="A15" s="156" t="s">
        <v>218</v>
      </c>
      <c r="B15" s="156" t="s">
        <v>175</v>
      </c>
      <c r="C15" s="158"/>
      <c r="D15" s="159"/>
      <c r="E15" s="159"/>
      <c r="F15" s="159"/>
      <c r="G15" s="159"/>
      <c r="H15" s="159"/>
      <c r="I15" s="159"/>
      <c r="J15" s="160"/>
      <c r="K15" s="160"/>
      <c r="L15" s="160"/>
      <c r="M15" s="160"/>
      <c r="N15" s="161">
        <v>18.16</v>
      </c>
      <c r="O15" s="161">
        <v>39.99</v>
      </c>
      <c r="P15" s="162">
        <f t="shared" ref="P15:P23" si="2">SUM(D15:I15)</f>
        <v>0</v>
      </c>
      <c r="Q15" s="177">
        <f t="shared" si="1"/>
        <v>0</v>
      </c>
    </row>
    <row r="16" spans="1:19" ht="23.25">
      <c r="A16" s="156" t="s">
        <v>218</v>
      </c>
      <c r="B16" s="156" t="s">
        <v>176</v>
      </c>
      <c r="C16" s="158"/>
      <c r="D16" s="159"/>
      <c r="E16" s="159"/>
      <c r="F16" s="159"/>
      <c r="G16" s="159"/>
      <c r="H16" s="159"/>
      <c r="I16" s="159"/>
      <c r="J16" s="160"/>
      <c r="K16" s="160"/>
      <c r="L16" s="160"/>
      <c r="M16" s="160"/>
      <c r="N16" s="161">
        <v>18.16</v>
      </c>
      <c r="O16" s="161">
        <v>39.99</v>
      </c>
      <c r="P16" s="162">
        <f t="shared" si="2"/>
        <v>0</v>
      </c>
      <c r="Q16" s="177">
        <f t="shared" si="1"/>
        <v>0</v>
      </c>
    </row>
    <row r="17" spans="1:19" ht="23.25">
      <c r="A17" s="156" t="s">
        <v>218</v>
      </c>
      <c r="B17" s="156" t="s">
        <v>177</v>
      </c>
      <c r="C17" s="158"/>
      <c r="D17" s="159"/>
      <c r="E17" s="159"/>
      <c r="F17" s="159"/>
      <c r="G17" s="159"/>
      <c r="H17" s="159"/>
      <c r="I17" s="159"/>
      <c r="J17" s="160"/>
      <c r="K17" s="160"/>
      <c r="L17" s="160"/>
      <c r="M17" s="160"/>
      <c r="N17" s="161">
        <v>18.16</v>
      </c>
      <c r="O17" s="161">
        <v>39.99</v>
      </c>
      <c r="P17" s="162">
        <f t="shared" si="2"/>
        <v>0</v>
      </c>
      <c r="Q17" s="177">
        <f t="shared" si="1"/>
        <v>0</v>
      </c>
    </row>
    <row r="18" spans="1:19" ht="23.25">
      <c r="A18" s="156" t="s">
        <v>218</v>
      </c>
      <c r="B18" s="156" t="s">
        <v>178</v>
      </c>
      <c r="C18" s="158"/>
      <c r="D18" s="159"/>
      <c r="E18" s="159"/>
      <c r="F18" s="159"/>
      <c r="G18" s="159"/>
      <c r="H18" s="159"/>
      <c r="I18" s="159"/>
      <c r="J18" s="160"/>
      <c r="K18" s="160"/>
      <c r="L18" s="160"/>
      <c r="M18" s="160"/>
      <c r="N18" s="161">
        <v>18.16</v>
      </c>
      <c r="O18" s="161">
        <v>39.99</v>
      </c>
      <c r="P18" s="162">
        <f t="shared" si="2"/>
        <v>0</v>
      </c>
      <c r="Q18" s="177">
        <f t="shared" si="1"/>
        <v>0</v>
      </c>
    </row>
    <row r="19" spans="1:19" ht="23.25">
      <c r="A19" s="156" t="s">
        <v>218</v>
      </c>
      <c r="B19" s="156" t="s">
        <v>179</v>
      </c>
      <c r="C19" s="158"/>
      <c r="D19" s="159"/>
      <c r="E19" s="159"/>
      <c r="F19" s="159"/>
      <c r="G19" s="159"/>
      <c r="H19" s="159"/>
      <c r="I19" s="159"/>
      <c r="J19" s="160"/>
      <c r="K19" s="160"/>
      <c r="L19" s="160"/>
      <c r="M19" s="160"/>
      <c r="N19" s="161">
        <v>18.16</v>
      </c>
      <c r="O19" s="161">
        <v>39.99</v>
      </c>
      <c r="P19" s="162">
        <f t="shared" si="2"/>
        <v>0</v>
      </c>
      <c r="Q19" s="177">
        <f t="shared" si="1"/>
        <v>0</v>
      </c>
    </row>
    <row r="20" spans="1:19" ht="23.25">
      <c r="A20" s="156" t="s">
        <v>218</v>
      </c>
      <c r="B20" s="156" t="s">
        <v>180</v>
      </c>
      <c r="C20" s="158"/>
      <c r="D20" s="159"/>
      <c r="E20" s="159"/>
      <c r="F20" s="159"/>
      <c r="G20" s="159"/>
      <c r="H20" s="159"/>
      <c r="I20" s="159"/>
      <c r="J20" s="160"/>
      <c r="K20" s="160"/>
      <c r="L20" s="160"/>
      <c r="M20" s="160"/>
      <c r="N20" s="161">
        <v>18.16</v>
      </c>
      <c r="O20" s="161">
        <v>39.99</v>
      </c>
      <c r="P20" s="162">
        <f t="shared" si="2"/>
        <v>0</v>
      </c>
      <c r="Q20" s="177">
        <f t="shared" si="1"/>
        <v>0</v>
      </c>
    </row>
    <row r="21" spans="1:19" ht="23.25">
      <c r="A21" s="156" t="s">
        <v>218</v>
      </c>
      <c r="B21" s="156" t="s">
        <v>181</v>
      </c>
      <c r="C21" s="158"/>
      <c r="D21" s="159"/>
      <c r="E21" s="159"/>
      <c r="F21" s="159"/>
      <c r="G21" s="159"/>
      <c r="H21" s="159"/>
      <c r="I21" s="159"/>
      <c r="J21" s="160"/>
      <c r="K21" s="160"/>
      <c r="L21" s="160"/>
      <c r="M21" s="160"/>
      <c r="N21" s="161">
        <v>18.16</v>
      </c>
      <c r="O21" s="161">
        <v>39.99</v>
      </c>
      <c r="P21" s="162">
        <f t="shared" si="2"/>
        <v>0</v>
      </c>
      <c r="Q21" s="177">
        <f t="shared" si="1"/>
        <v>0</v>
      </c>
    </row>
    <row r="22" spans="1:19" ht="23.25">
      <c r="A22" s="156" t="s">
        <v>218</v>
      </c>
      <c r="B22" s="156" t="s">
        <v>182</v>
      </c>
      <c r="C22" s="158"/>
      <c r="D22" s="159"/>
      <c r="E22" s="159"/>
      <c r="F22" s="159"/>
      <c r="G22" s="159"/>
      <c r="H22" s="159"/>
      <c r="I22" s="159"/>
      <c r="J22" s="160"/>
      <c r="K22" s="160"/>
      <c r="L22" s="160"/>
      <c r="M22" s="160"/>
      <c r="N22" s="161">
        <v>18.16</v>
      </c>
      <c r="O22" s="161">
        <v>39.99</v>
      </c>
      <c r="P22" s="162">
        <f t="shared" si="2"/>
        <v>0</v>
      </c>
      <c r="Q22" s="177">
        <f t="shared" si="1"/>
        <v>0</v>
      </c>
    </row>
    <row r="23" spans="1:19" ht="23.25">
      <c r="A23" s="156" t="s">
        <v>218</v>
      </c>
      <c r="B23" s="156" t="s">
        <v>183</v>
      </c>
      <c r="C23" s="158"/>
      <c r="D23" s="159"/>
      <c r="E23" s="159"/>
      <c r="F23" s="159"/>
      <c r="G23" s="159"/>
      <c r="H23" s="159"/>
      <c r="I23" s="159"/>
      <c r="J23" s="160"/>
      <c r="K23" s="160"/>
      <c r="L23" s="160"/>
      <c r="M23" s="160"/>
      <c r="N23" s="161">
        <v>18.16</v>
      </c>
      <c r="O23" s="161">
        <v>39.99</v>
      </c>
      <c r="P23" s="162">
        <f t="shared" si="2"/>
        <v>0</v>
      </c>
      <c r="Q23" s="177">
        <f t="shared" si="1"/>
        <v>0</v>
      </c>
    </row>
    <row r="24" spans="1:19" ht="23.25">
      <c r="A24" s="163"/>
      <c r="B24" s="163"/>
      <c r="C24" s="158"/>
      <c r="D24" s="160"/>
      <c r="E24" s="160"/>
      <c r="F24" s="160"/>
      <c r="G24" s="160"/>
      <c r="H24" s="160"/>
      <c r="I24" s="160"/>
      <c r="J24" s="160"/>
      <c r="K24" s="160"/>
      <c r="L24" s="160"/>
      <c r="M24" s="170"/>
      <c r="N24" s="170"/>
      <c r="O24" s="170"/>
      <c r="P24" s="178"/>
      <c r="Q24" s="179"/>
      <c r="R24" s="48"/>
      <c r="S24" s="48"/>
    </row>
    <row r="25" spans="1:19" ht="23.25">
      <c r="A25" s="166" t="s">
        <v>119</v>
      </c>
      <c r="B25" s="163"/>
      <c r="C25" s="158"/>
      <c r="D25" s="167">
        <v>6</v>
      </c>
      <c r="E25" s="167">
        <v>6.5</v>
      </c>
      <c r="F25" s="167">
        <v>7</v>
      </c>
      <c r="G25" s="167">
        <v>7.5</v>
      </c>
      <c r="H25" s="167">
        <v>8</v>
      </c>
      <c r="I25" s="167">
        <v>8.5</v>
      </c>
      <c r="J25" s="167">
        <v>9</v>
      </c>
      <c r="K25" s="167">
        <v>9.5</v>
      </c>
      <c r="L25" s="168">
        <v>10</v>
      </c>
      <c r="M25" s="160"/>
      <c r="N25" s="155" t="s">
        <v>9</v>
      </c>
      <c r="O25" s="155" t="s">
        <v>90</v>
      </c>
      <c r="P25" s="153" t="s">
        <v>11</v>
      </c>
      <c r="Q25" s="153" t="s">
        <v>240</v>
      </c>
    </row>
    <row r="26" spans="1:19" ht="23.25">
      <c r="A26" s="156" t="s">
        <v>120</v>
      </c>
      <c r="B26" s="156" t="s">
        <v>64</v>
      </c>
      <c r="C26" s="158"/>
      <c r="D26" s="159"/>
      <c r="E26" s="159"/>
      <c r="F26" s="159"/>
      <c r="G26" s="159"/>
      <c r="H26" s="159"/>
      <c r="I26" s="159"/>
      <c r="J26" s="159"/>
      <c r="K26" s="159"/>
      <c r="L26" s="159"/>
      <c r="M26" s="160"/>
      <c r="N26" s="123">
        <v>24.99</v>
      </c>
      <c r="O26" s="123">
        <v>49.99</v>
      </c>
      <c r="P26" s="162">
        <f>SUM(D26:L26)</f>
        <v>0</v>
      </c>
      <c r="Q26" s="177">
        <f t="shared" si="1"/>
        <v>0</v>
      </c>
    </row>
    <row r="27" spans="1:19" ht="23.25">
      <c r="A27" s="156" t="s">
        <v>120</v>
      </c>
      <c r="B27" s="156" t="s">
        <v>186</v>
      </c>
      <c r="C27" s="158"/>
      <c r="D27" s="159"/>
      <c r="E27" s="159"/>
      <c r="F27" s="159"/>
      <c r="G27" s="159"/>
      <c r="H27" s="159"/>
      <c r="I27" s="159"/>
      <c r="J27" s="159"/>
      <c r="K27" s="159"/>
      <c r="L27" s="159"/>
      <c r="M27" s="160"/>
      <c r="N27" s="123">
        <v>24.99</v>
      </c>
      <c r="O27" s="123">
        <v>49.99</v>
      </c>
      <c r="P27" s="162">
        <f t="shared" ref="P27:P35" si="3">SUM(D27:L27)</f>
        <v>0</v>
      </c>
      <c r="Q27" s="177">
        <f t="shared" si="1"/>
        <v>0</v>
      </c>
    </row>
    <row r="28" spans="1:19" ht="23.25">
      <c r="A28" s="156" t="s">
        <v>121</v>
      </c>
      <c r="B28" s="156" t="s">
        <v>64</v>
      </c>
      <c r="C28" s="158"/>
      <c r="D28" s="159"/>
      <c r="E28" s="159"/>
      <c r="F28" s="159"/>
      <c r="G28" s="159"/>
      <c r="H28" s="159"/>
      <c r="I28" s="159"/>
      <c r="J28" s="159"/>
      <c r="K28" s="159"/>
      <c r="L28" s="159"/>
      <c r="M28" s="160"/>
      <c r="N28" s="123">
        <v>24.99</v>
      </c>
      <c r="O28" s="123">
        <v>49.99</v>
      </c>
      <c r="P28" s="162">
        <f t="shared" si="3"/>
        <v>0</v>
      </c>
      <c r="Q28" s="177">
        <f t="shared" si="1"/>
        <v>0</v>
      </c>
    </row>
    <row r="29" spans="1:19" ht="23.25">
      <c r="A29" s="156" t="s">
        <v>123</v>
      </c>
      <c r="B29" s="156" t="s">
        <v>139</v>
      </c>
      <c r="C29" s="158"/>
      <c r="D29" s="159"/>
      <c r="E29" s="159"/>
      <c r="F29" s="159"/>
      <c r="G29" s="159"/>
      <c r="H29" s="159"/>
      <c r="I29" s="159"/>
      <c r="J29" s="159"/>
      <c r="K29" s="159"/>
      <c r="L29" s="159"/>
      <c r="M29" s="160"/>
      <c r="N29" s="123">
        <v>24.99</v>
      </c>
      <c r="O29" s="123">
        <v>49.99</v>
      </c>
      <c r="P29" s="162">
        <f>SUM(D29:L29)</f>
        <v>0</v>
      </c>
      <c r="Q29" s="177">
        <f>N29*P29</f>
        <v>0</v>
      </c>
    </row>
    <row r="30" spans="1:19" ht="23.25">
      <c r="A30" s="156" t="s">
        <v>249</v>
      </c>
      <c r="B30" s="156" t="s">
        <v>64</v>
      </c>
      <c r="C30" s="158"/>
      <c r="D30" s="159"/>
      <c r="E30" s="159"/>
      <c r="F30" s="159"/>
      <c r="G30" s="159"/>
      <c r="H30" s="159"/>
      <c r="I30" s="159"/>
      <c r="J30" s="159"/>
      <c r="K30" s="159"/>
      <c r="L30" s="159"/>
      <c r="M30" s="160"/>
      <c r="N30" s="123">
        <v>19.989999999999998</v>
      </c>
      <c r="O30" s="123">
        <v>39.99</v>
      </c>
      <c r="P30" s="162">
        <f>SUM(D30:L30)</f>
        <v>0</v>
      </c>
      <c r="Q30" s="177">
        <f>N30*P30</f>
        <v>0</v>
      </c>
    </row>
    <row r="31" spans="1:19" ht="23.25">
      <c r="A31" s="156" t="s">
        <v>122</v>
      </c>
      <c r="B31" s="156" t="s">
        <v>64</v>
      </c>
      <c r="C31" s="158"/>
      <c r="D31" s="159"/>
      <c r="E31" s="159"/>
      <c r="F31" s="159"/>
      <c r="G31" s="159"/>
      <c r="H31" s="159"/>
      <c r="I31" s="159"/>
      <c r="J31" s="159"/>
      <c r="K31" s="159"/>
      <c r="L31" s="159"/>
      <c r="M31" s="160"/>
      <c r="N31" s="123">
        <v>19.989999999999998</v>
      </c>
      <c r="O31" s="123">
        <v>39.99</v>
      </c>
      <c r="P31" s="162">
        <f>SUM(D31:L31)</f>
        <v>0</v>
      </c>
      <c r="Q31" s="177">
        <f>N31*P31</f>
        <v>0</v>
      </c>
    </row>
    <row r="32" spans="1:19" ht="23.25">
      <c r="A32" s="156" t="s">
        <v>124</v>
      </c>
      <c r="B32" s="156" t="s">
        <v>64</v>
      </c>
      <c r="C32" s="158"/>
      <c r="D32" s="159"/>
      <c r="E32" s="159"/>
      <c r="F32" s="159"/>
      <c r="G32" s="159"/>
      <c r="H32" s="159"/>
      <c r="I32" s="159"/>
      <c r="J32" s="159"/>
      <c r="K32" s="159"/>
      <c r="L32" s="159"/>
      <c r="M32" s="160"/>
      <c r="N32" s="123">
        <v>14.99</v>
      </c>
      <c r="O32" s="123">
        <v>29.99</v>
      </c>
      <c r="P32" s="162">
        <f t="shared" si="3"/>
        <v>0</v>
      </c>
      <c r="Q32" s="177">
        <f t="shared" si="1"/>
        <v>0</v>
      </c>
    </row>
    <row r="33" spans="1:18" ht="23.25">
      <c r="A33" s="156" t="s">
        <v>125</v>
      </c>
      <c r="B33" s="156" t="s">
        <v>64</v>
      </c>
      <c r="C33" s="158"/>
      <c r="D33" s="159"/>
      <c r="E33" s="159"/>
      <c r="F33" s="159"/>
      <c r="G33" s="159"/>
      <c r="H33" s="159"/>
      <c r="I33" s="159"/>
      <c r="J33" s="159"/>
      <c r="K33" s="159"/>
      <c r="L33" s="159"/>
      <c r="M33" s="160"/>
      <c r="N33" s="123">
        <v>19.989999999999998</v>
      </c>
      <c r="O33" s="123">
        <v>39.99</v>
      </c>
      <c r="P33" s="162">
        <f t="shared" si="3"/>
        <v>0</v>
      </c>
      <c r="Q33" s="177">
        <f t="shared" si="1"/>
        <v>0</v>
      </c>
    </row>
    <row r="34" spans="1:18" ht="23.25">
      <c r="A34" s="156" t="s">
        <v>250</v>
      </c>
      <c r="B34" s="156" t="s">
        <v>64</v>
      </c>
      <c r="C34" s="158"/>
      <c r="D34" s="159"/>
      <c r="E34" s="274"/>
      <c r="F34" s="159"/>
      <c r="G34" s="274"/>
      <c r="H34" s="159"/>
      <c r="I34" s="274"/>
      <c r="J34" s="159"/>
      <c r="K34" s="274"/>
      <c r="L34" s="159"/>
      <c r="M34" s="160"/>
      <c r="N34" s="123">
        <v>24.99</v>
      </c>
      <c r="O34" s="123">
        <v>49.99</v>
      </c>
      <c r="P34" s="162">
        <f t="shared" ref="P34" si="4">SUM(D34:L34)</f>
        <v>0</v>
      </c>
      <c r="Q34" s="177">
        <f t="shared" ref="Q34" si="5">N34*P34</f>
        <v>0</v>
      </c>
    </row>
    <row r="35" spans="1:18" ht="23.25">
      <c r="A35" s="156" t="s">
        <v>188</v>
      </c>
      <c r="B35" s="156" t="s">
        <v>64</v>
      </c>
      <c r="C35" s="158"/>
      <c r="D35" s="159"/>
      <c r="E35" s="274"/>
      <c r="F35" s="159"/>
      <c r="G35" s="274"/>
      <c r="H35" s="159"/>
      <c r="I35" s="274"/>
      <c r="J35" s="159"/>
      <c r="K35" s="274"/>
      <c r="L35" s="159"/>
      <c r="M35" s="160"/>
      <c r="N35" s="123">
        <v>24.99</v>
      </c>
      <c r="O35" s="123">
        <v>49.99</v>
      </c>
      <c r="P35" s="162">
        <f t="shared" si="3"/>
        <v>0</v>
      </c>
      <c r="Q35" s="177">
        <f t="shared" si="1"/>
        <v>0</v>
      </c>
    </row>
    <row r="36" spans="1:18" ht="23.25">
      <c r="A36" s="163"/>
      <c r="B36" s="163"/>
      <c r="C36" s="158"/>
      <c r="D36" s="160"/>
      <c r="E36" s="160"/>
      <c r="F36" s="160"/>
      <c r="G36" s="160"/>
      <c r="H36" s="160"/>
      <c r="I36" s="160"/>
      <c r="J36" s="160"/>
      <c r="K36" s="160"/>
      <c r="L36" s="160"/>
      <c r="M36" s="170"/>
      <c r="N36" s="170"/>
      <c r="O36" s="170"/>
      <c r="P36" s="178"/>
      <c r="Q36" s="179"/>
      <c r="R36" s="48"/>
    </row>
    <row r="37" spans="1:18" ht="23.25">
      <c r="A37" s="166" t="s">
        <v>126</v>
      </c>
      <c r="B37" s="163"/>
      <c r="C37" s="158"/>
      <c r="D37" s="168" t="s">
        <v>127</v>
      </c>
      <c r="E37" s="153" t="s">
        <v>184</v>
      </c>
      <c r="F37" s="169"/>
      <c r="G37" s="160"/>
      <c r="H37" s="160"/>
      <c r="I37" s="160"/>
      <c r="J37" s="160"/>
      <c r="K37" s="160"/>
      <c r="L37" s="160"/>
      <c r="M37" s="160"/>
      <c r="N37" s="155" t="s">
        <v>9</v>
      </c>
      <c r="O37" s="155" t="s">
        <v>90</v>
      </c>
      <c r="P37" s="153" t="s">
        <v>11</v>
      </c>
      <c r="Q37" s="153" t="s">
        <v>240</v>
      </c>
    </row>
    <row r="38" spans="1:18" ht="23.25">
      <c r="A38" s="156" t="s">
        <v>128</v>
      </c>
      <c r="B38" s="156" t="s">
        <v>64</v>
      </c>
      <c r="C38" s="158"/>
      <c r="D38" s="159"/>
      <c r="E38" s="274"/>
      <c r="F38" s="160"/>
      <c r="G38" s="160"/>
      <c r="H38" s="160"/>
      <c r="I38" s="160"/>
      <c r="J38" s="160"/>
      <c r="K38" s="160"/>
      <c r="L38" s="501" t="s">
        <v>189</v>
      </c>
      <c r="M38" s="502"/>
      <c r="N38" s="159">
        <v>42.01</v>
      </c>
      <c r="O38" s="159">
        <v>13.99</v>
      </c>
      <c r="P38" s="122">
        <f>SUM(D38)</f>
        <v>0</v>
      </c>
      <c r="Q38" s="177">
        <f t="shared" si="1"/>
        <v>0</v>
      </c>
    </row>
    <row r="39" spans="1:18" ht="23.25">
      <c r="A39" s="156" t="s">
        <v>128</v>
      </c>
      <c r="B39" s="156" t="s">
        <v>129</v>
      </c>
      <c r="C39" s="158"/>
      <c r="D39" s="159"/>
      <c r="E39" s="274"/>
      <c r="F39" s="160"/>
      <c r="G39" s="160"/>
      <c r="H39" s="160"/>
      <c r="I39" s="160"/>
      <c r="J39" s="160"/>
      <c r="K39" s="160"/>
      <c r="L39" s="501" t="s">
        <v>189</v>
      </c>
      <c r="M39" s="502"/>
      <c r="N39" s="159">
        <v>42.01</v>
      </c>
      <c r="O39" s="159">
        <v>13.99</v>
      </c>
      <c r="P39" s="122">
        <f t="shared" ref="P39:P40" si="6">SUM(D39)</f>
        <v>0</v>
      </c>
      <c r="Q39" s="177">
        <f t="shared" si="1"/>
        <v>0</v>
      </c>
    </row>
    <row r="40" spans="1:18" ht="23.25">
      <c r="A40" s="156" t="s">
        <v>128</v>
      </c>
      <c r="B40" s="156" t="s">
        <v>35</v>
      </c>
      <c r="C40" s="158"/>
      <c r="D40" s="159"/>
      <c r="E40" s="274"/>
      <c r="F40" s="160"/>
      <c r="G40" s="160"/>
      <c r="H40" s="160"/>
      <c r="I40" s="160"/>
      <c r="J40" s="160"/>
      <c r="K40" s="160"/>
      <c r="L40" s="501" t="s">
        <v>189</v>
      </c>
      <c r="M40" s="502"/>
      <c r="N40" s="159">
        <v>42.01</v>
      </c>
      <c r="O40" s="159">
        <v>13.99</v>
      </c>
      <c r="P40" s="122">
        <f t="shared" si="6"/>
        <v>0</v>
      </c>
      <c r="Q40" s="177">
        <f t="shared" si="1"/>
        <v>0</v>
      </c>
    </row>
    <row r="41" spans="1:18" ht="23.25">
      <c r="A41" s="156" t="s">
        <v>128</v>
      </c>
      <c r="B41" s="156" t="s">
        <v>17</v>
      </c>
      <c r="C41" s="158"/>
      <c r="D41" s="159"/>
      <c r="E41" s="159"/>
      <c r="F41" s="160"/>
      <c r="G41" s="160"/>
      <c r="H41" s="160"/>
      <c r="I41" s="160"/>
      <c r="J41" s="160"/>
      <c r="K41" s="160"/>
      <c r="L41" s="501" t="s">
        <v>189</v>
      </c>
      <c r="M41" s="502"/>
      <c r="N41" s="159">
        <v>42.01</v>
      </c>
      <c r="O41" s="159">
        <v>13.99</v>
      </c>
      <c r="P41" s="122">
        <f>SUM(D41:E41)</f>
        <v>0</v>
      </c>
      <c r="Q41" s="177">
        <f t="shared" si="1"/>
        <v>0</v>
      </c>
    </row>
    <row r="42" spans="1:18" ht="23.25">
      <c r="A42" s="156" t="s">
        <v>128</v>
      </c>
      <c r="B42" s="156" t="s">
        <v>185</v>
      </c>
      <c r="C42" s="158"/>
      <c r="D42" s="274"/>
      <c r="E42" s="159"/>
      <c r="F42" s="160"/>
      <c r="G42" s="160"/>
      <c r="H42" s="160"/>
      <c r="I42" s="160"/>
      <c r="J42" s="160"/>
      <c r="K42" s="160"/>
      <c r="L42" s="501" t="s">
        <v>189</v>
      </c>
      <c r="M42" s="502"/>
      <c r="N42" s="159">
        <v>42.01</v>
      </c>
      <c r="O42" s="159">
        <v>13.99</v>
      </c>
      <c r="P42" s="122">
        <f>SUM(E42)</f>
        <v>0</v>
      </c>
      <c r="Q42" s="177">
        <f t="shared" si="1"/>
        <v>0</v>
      </c>
    </row>
    <row r="43" spans="1:18" ht="23.25">
      <c r="A43" s="156" t="s">
        <v>128</v>
      </c>
      <c r="B43" s="156" t="s">
        <v>131</v>
      </c>
      <c r="C43" s="158"/>
      <c r="D43" s="274"/>
      <c r="E43" s="159"/>
      <c r="F43" s="160"/>
      <c r="G43" s="160"/>
      <c r="H43" s="160"/>
      <c r="I43" s="160"/>
      <c r="J43" s="160"/>
      <c r="K43" s="160"/>
      <c r="L43" s="501" t="s">
        <v>189</v>
      </c>
      <c r="M43" s="502"/>
      <c r="N43" s="159">
        <v>42.01</v>
      </c>
      <c r="O43" s="159">
        <v>13.99</v>
      </c>
      <c r="P43" s="122">
        <f>SUM(E43)</f>
        <v>0</v>
      </c>
      <c r="Q43" s="177">
        <f t="shared" si="1"/>
        <v>0</v>
      </c>
    </row>
    <row r="44" spans="1:18" ht="23.25">
      <c r="A44" s="171"/>
      <c r="B44" s="171"/>
      <c r="C44" s="158"/>
      <c r="D44" s="170"/>
      <c r="E44" s="160"/>
      <c r="F44" s="163"/>
      <c r="G44" s="160"/>
      <c r="H44" s="160"/>
      <c r="I44" s="160"/>
      <c r="J44" s="160"/>
      <c r="K44" s="170"/>
      <c r="L44" s="500"/>
      <c r="M44" s="500"/>
      <c r="N44" s="172"/>
      <c r="O44" s="172"/>
      <c r="P44" s="173"/>
      <c r="Q44" s="179"/>
      <c r="R44" s="48"/>
    </row>
    <row r="45" spans="1:18" ht="23.25">
      <c r="A45" s="156" t="s">
        <v>130</v>
      </c>
      <c r="B45" s="156" t="s">
        <v>64</v>
      </c>
      <c r="C45" s="158"/>
      <c r="D45" s="159"/>
      <c r="E45" s="274"/>
      <c r="F45" s="170"/>
      <c r="G45" s="160"/>
      <c r="H45" s="160"/>
      <c r="I45" s="160"/>
      <c r="J45" s="160"/>
      <c r="K45" s="160"/>
      <c r="L45" s="501" t="s">
        <v>189</v>
      </c>
      <c r="M45" s="502"/>
      <c r="N45" s="123">
        <v>44.85</v>
      </c>
      <c r="O45" s="159">
        <v>14.99</v>
      </c>
      <c r="P45" s="162">
        <f>SUM(D45)</f>
        <v>0</v>
      </c>
      <c r="Q45" s="177">
        <f t="shared" si="1"/>
        <v>0</v>
      </c>
    </row>
    <row r="46" spans="1:18" ht="23.25">
      <c r="A46" s="156" t="s">
        <v>130</v>
      </c>
      <c r="B46" s="156" t="s">
        <v>186</v>
      </c>
      <c r="C46" s="158"/>
      <c r="D46" s="159"/>
      <c r="E46" s="274"/>
      <c r="F46" s="170"/>
      <c r="G46" s="160"/>
      <c r="H46" s="160"/>
      <c r="I46" s="160"/>
      <c r="J46" s="160"/>
      <c r="K46" s="160"/>
      <c r="L46" s="501" t="s">
        <v>189</v>
      </c>
      <c r="M46" s="502"/>
      <c r="N46" s="123">
        <v>44.85</v>
      </c>
      <c r="O46" s="159">
        <v>14.99</v>
      </c>
      <c r="P46" s="162">
        <f t="shared" ref="P46:P47" si="7">SUM(D46)</f>
        <v>0</v>
      </c>
      <c r="Q46" s="177">
        <f t="shared" si="1"/>
        <v>0</v>
      </c>
    </row>
    <row r="47" spans="1:18" ht="23.25">
      <c r="A47" s="156" t="s">
        <v>130</v>
      </c>
      <c r="B47" s="156" t="s">
        <v>132</v>
      </c>
      <c r="C47" s="158"/>
      <c r="D47" s="159"/>
      <c r="E47" s="274"/>
      <c r="F47" s="170"/>
      <c r="G47" s="160"/>
      <c r="H47" s="160"/>
      <c r="I47" s="160"/>
      <c r="J47" s="160"/>
      <c r="K47" s="160"/>
      <c r="L47" s="501" t="s">
        <v>189</v>
      </c>
      <c r="M47" s="502"/>
      <c r="N47" s="123">
        <v>44.85</v>
      </c>
      <c r="O47" s="159">
        <v>14.99</v>
      </c>
      <c r="P47" s="162">
        <f t="shared" si="7"/>
        <v>0</v>
      </c>
      <c r="Q47" s="177">
        <f t="shared" si="1"/>
        <v>0</v>
      </c>
    </row>
    <row r="48" spans="1:18" ht="23.25">
      <c r="A48" s="156" t="s">
        <v>130</v>
      </c>
      <c r="B48" s="156" t="s">
        <v>17</v>
      </c>
      <c r="C48" s="158"/>
      <c r="D48" s="159"/>
      <c r="E48" s="159"/>
      <c r="F48" s="170"/>
      <c r="G48" s="160"/>
      <c r="H48" s="160"/>
      <c r="I48" s="160"/>
      <c r="J48" s="160"/>
      <c r="K48" s="160"/>
      <c r="L48" s="501" t="s">
        <v>189</v>
      </c>
      <c r="M48" s="502"/>
      <c r="N48" s="123">
        <v>44.85</v>
      </c>
      <c r="O48" s="159">
        <v>14.99</v>
      </c>
      <c r="P48" s="162">
        <f>SUM(D48:E48)</f>
        <v>0</v>
      </c>
      <c r="Q48" s="177">
        <f t="shared" si="1"/>
        <v>0</v>
      </c>
    </row>
    <row r="49" spans="1:18" ht="23.25">
      <c r="A49" s="156" t="s">
        <v>130</v>
      </c>
      <c r="B49" s="175" t="s">
        <v>131</v>
      </c>
      <c r="C49" s="158"/>
      <c r="D49" s="159"/>
      <c r="E49" s="159"/>
      <c r="F49" s="170"/>
      <c r="G49" s="160"/>
      <c r="H49" s="160"/>
      <c r="I49" s="160"/>
      <c r="J49" s="160"/>
      <c r="K49" s="160"/>
      <c r="L49" s="501" t="s">
        <v>189</v>
      </c>
      <c r="M49" s="502"/>
      <c r="N49" s="123">
        <v>44.85</v>
      </c>
      <c r="O49" s="159">
        <v>14.99</v>
      </c>
      <c r="P49" s="162">
        <f>SUM(D49:E49)</f>
        <v>0</v>
      </c>
      <c r="Q49" s="177">
        <f t="shared" si="1"/>
        <v>0</v>
      </c>
    </row>
    <row r="50" spans="1:18" ht="23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20"/>
      <c r="L50" s="500"/>
      <c r="M50" s="500"/>
      <c r="N50" s="120"/>
      <c r="O50" s="120"/>
      <c r="P50" s="120"/>
      <c r="Q50" s="179"/>
      <c r="R50" s="48"/>
    </row>
    <row r="51" spans="1:18" ht="23.25">
      <c r="A51" s="156" t="s">
        <v>187</v>
      </c>
      <c r="B51" s="156" t="s">
        <v>33</v>
      </c>
      <c r="C51" s="158"/>
      <c r="D51" s="159"/>
      <c r="E51" s="160"/>
      <c r="F51" s="170"/>
      <c r="G51" s="160"/>
      <c r="H51" s="160"/>
      <c r="I51" s="160"/>
      <c r="J51" s="160"/>
      <c r="K51" s="160"/>
      <c r="L51" s="501" t="s">
        <v>189</v>
      </c>
      <c r="M51" s="502"/>
      <c r="N51" s="159">
        <v>59.99</v>
      </c>
      <c r="O51" s="159">
        <v>19.989999999999998</v>
      </c>
      <c r="P51" s="162">
        <f>D51</f>
        <v>0</v>
      </c>
      <c r="Q51" s="177">
        <f t="shared" si="1"/>
        <v>0</v>
      </c>
    </row>
    <row r="52" spans="1:18" ht="23.25">
      <c r="A52" s="156" t="s">
        <v>187</v>
      </c>
      <c r="B52" s="156" t="s">
        <v>34</v>
      </c>
      <c r="C52" s="158"/>
      <c r="D52" s="159"/>
      <c r="E52" s="160"/>
      <c r="F52" s="170"/>
      <c r="G52" s="160"/>
      <c r="H52" s="160"/>
      <c r="I52" s="160"/>
      <c r="J52" s="160"/>
      <c r="K52" s="160"/>
      <c r="L52" s="501" t="s">
        <v>189</v>
      </c>
      <c r="M52" s="502"/>
      <c r="N52" s="159">
        <v>59.99</v>
      </c>
      <c r="O52" s="159">
        <v>19.989999999999998</v>
      </c>
      <c r="P52" s="162">
        <f t="shared" ref="P52:P54" si="8">D52</f>
        <v>0</v>
      </c>
      <c r="Q52" s="177">
        <f t="shared" si="1"/>
        <v>0</v>
      </c>
    </row>
    <row r="53" spans="1:18" ht="23.25">
      <c r="A53" s="156" t="s">
        <v>187</v>
      </c>
      <c r="B53" s="156" t="s">
        <v>17</v>
      </c>
      <c r="C53" s="158"/>
      <c r="D53" s="174"/>
      <c r="E53" s="160"/>
      <c r="F53" s="170"/>
      <c r="G53" s="160"/>
      <c r="H53" s="160"/>
      <c r="I53" s="160"/>
      <c r="J53" s="160"/>
      <c r="K53" s="160"/>
      <c r="L53" s="501" t="s">
        <v>189</v>
      </c>
      <c r="M53" s="502"/>
      <c r="N53" s="159">
        <v>59.99</v>
      </c>
      <c r="O53" s="159">
        <v>19.989999999999998</v>
      </c>
      <c r="P53" s="162">
        <f t="shared" si="8"/>
        <v>0</v>
      </c>
      <c r="Q53" s="177">
        <f t="shared" si="1"/>
        <v>0</v>
      </c>
    </row>
    <row r="54" spans="1:18" ht="23.25">
      <c r="A54" s="156" t="s">
        <v>187</v>
      </c>
      <c r="B54" s="156" t="s">
        <v>35</v>
      </c>
      <c r="C54" s="158"/>
      <c r="D54" s="159"/>
      <c r="E54" s="176"/>
      <c r="F54" s="170"/>
      <c r="G54" s="160"/>
      <c r="H54" s="160"/>
      <c r="I54" s="160"/>
      <c r="J54" s="160"/>
      <c r="K54" s="160"/>
      <c r="L54" s="501" t="s">
        <v>189</v>
      </c>
      <c r="M54" s="502"/>
      <c r="N54" s="159">
        <v>59.99</v>
      </c>
      <c r="O54" s="159">
        <v>19.989999999999998</v>
      </c>
      <c r="P54" s="162">
        <f t="shared" si="8"/>
        <v>0</v>
      </c>
      <c r="Q54" s="177">
        <f t="shared" si="1"/>
        <v>0</v>
      </c>
    </row>
    <row r="55" spans="1:18" ht="15.75" thickBot="1"/>
    <row r="56" spans="1:18" s="192" customFormat="1" ht="26.25" thickBot="1">
      <c r="O56" s="193" t="s">
        <v>111</v>
      </c>
      <c r="P56" s="194">
        <f>SUM(P6:P54)</f>
        <v>0</v>
      </c>
      <c r="Q56" s="195">
        <f>SUM(Q6:Q54)</f>
        <v>0</v>
      </c>
    </row>
  </sheetData>
  <mergeCells count="22">
    <mergeCell ref="A1:A2"/>
    <mergeCell ref="H1:I1"/>
    <mergeCell ref="H3:I3"/>
    <mergeCell ref="J1:Q1"/>
    <mergeCell ref="J3:Q3"/>
    <mergeCell ref="L49:M4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50:M50"/>
    <mergeCell ref="L51:M51"/>
    <mergeCell ref="L52:M52"/>
    <mergeCell ref="L53:M53"/>
    <mergeCell ref="L54:M54"/>
  </mergeCells>
  <phoneticPr fontId="13" type="noConversion"/>
  <pageMargins left="0.7" right="0.7" top="0.75" bottom="0.75" header="0.3" footer="0.3"/>
  <pageSetup paperSize="9" scale="3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1"/>
  <sheetViews>
    <sheetView topLeftCell="A16" zoomScale="50" zoomScaleNormal="50" workbookViewId="0">
      <selection activeCell="P26" sqref="P26"/>
    </sheetView>
  </sheetViews>
  <sheetFormatPr defaultRowHeight="15"/>
  <cols>
    <col min="1" max="1" width="19.42578125" customWidth="1"/>
    <col min="2" max="6" width="20.7109375" customWidth="1"/>
    <col min="7" max="7" width="20.42578125" customWidth="1"/>
    <col min="8" max="8" width="20.7109375" customWidth="1"/>
    <col min="9" max="9" width="19.42578125" customWidth="1"/>
    <col min="11" max="11" width="14.140625" bestFit="1" customWidth="1"/>
    <col min="12" max="12" width="12" customWidth="1"/>
  </cols>
  <sheetData>
    <row r="1" spans="1:16" ht="63" customHeight="1" thickBot="1">
      <c r="A1" s="488" t="s">
        <v>84</v>
      </c>
      <c r="E1" s="42" t="s">
        <v>191</v>
      </c>
      <c r="F1" s="505"/>
      <c r="G1" s="505"/>
      <c r="H1" s="505"/>
      <c r="I1" s="505"/>
      <c r="J1" s="196"/>
      <c r="K1" s="196"/>
      <c r="L1" s="196"/>
      <c r="M1" s="196"/>
      <c r="N1" s="196"/>
      <c r="O1" s="48"/>
      <c r="P1" s="149"/>
    </row>
    <row r="2" spans="1:16" ht="30.75" customHeight="1">
      <c r="A2" s="488"/>
      <c r="B2" s="3"/>
      <c r="C2" s="29"/>
      <c r="D2" s="29"/>
      <c r="E2" s="29"/>
      <c r="H2" s="33"/>
      <c r="I2" s="33"/>
      <c r="J2" s="33"/>
      <c r="K2" s="33"/>
      <c r="L2" s="33"/>
      <c r="M2" s="33"/>
      <c r="N2" s="47"/>
      <c r="O2" s="47"/>
      <c r="P2" s="149"/>
    </row>
    <row r="3" spans="1:16" ht="30" customHeight="1" thickBot="1">
      <c r="A3" s="51" t="s">
        <v>190</v>
      </c>
      <c r="B3" s="44"/>
      <c r="C3" s="29"/>
      <c r="D3" s="33"/>
      <c r="E3" s="198" t="s">
        <v>192</v>
      </c>
      <c r="F3" s="505"/>
      <c r="G3" s="505"/>
      <c r="H3" s="505"/>
      <c r="I3" s="505"/>
      <c r="J3" s="197"/>
      <c r="K3" s="197"/>
      <c r="L3" s="197"/>
      <c r="M3" s="197"/>
      <c r="N3" s="197"/>
      <c r="O3" s="47"/>
      <c r="P3" s="149"/>
    </row>
    <row r="4" spans="1:16" ht="39.950000000000003" customHeight="1"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6" ht="15.75" thickBot="1"/>
    <row r="6" spans="1:16" s="101" customFormat="1" ht="39.950000000000003" customHeight="1" thickBot="1">
      <c r="A6" s="511" t="s">
        <v>133</v>
      </c>
      <c r="B6" s="514" t="s">
        <v>134</v>
      </c>
      <c r="C6" s="515"/>
      <c r="D6" s="106" t="s">
        <v>135</v>
      </c>
      <c r="E6" s="516" t="s">
        <v>136</v>
      </c>
      <c r="F6" s="517"/>
      <c r="G6" s="506" t="s">
        <v>137</v>
      </c>
      <c r="H6" s="507"/>
      <c r="I6" s="508" t="s">
        <v>133</v>
      </c>
    </row>
    <row r="7" spans="1:16" s="101" customFormat="1" ht="39.950000000000003" customHeight="1" thickBot="1">
      <c r="A7" s="512"/>
      <c r="B7" s="514" t="s">
        <v>138</v>
      </c>
      <c r="C7" s="515"/>
      <c r="D7" s="107" t="s">
        <v>138</v>
      </c>
      <c r="E7" s="516" t="s">
        <v>138</v>
      </c>
      <c r="F7" s="517"/>
      <c r="G7" s="506" t="s">
        <v>138</v>
      </c>
      <c r="H7" s="507"/>
      <c r="I7" s="509"/>
    </row>
    <row r="8" spans="1:16" s="20" customFormat="1" ht="39.950000000000003" customHeight="1" thickBot="1">
      <c r="A8" s="513"/>
      <c r="B8" s="108" t="s">
        <v>64</v>
      </c>
      <c r="C8" s="109" t="s">
        <v>139</v>
      </c>
      <c r="D8" s="111" t="s">
        <v>64</v>
      </c>
      <c r="E8" s="108" t="s">
        <v>64</v>
      </c>
      <c r="F8" s="109" t="s">
        <v>139</v>
      </c>
      <c r="G8" s="111" t="s">
        <v>140</v>
      </c>
      <c r="H8" s="110" t="s">
        <v>141</v>
      </c>
      <c r="I8" s="510"/>
    </row>
    <row r="9" spans="1:16" s="101" customFormat="1" ht="39.950000000000003" customHeight="1">
      <c r="A9" s="102" t="s">
        <v>142</v>
      </c>
      <c r="B9" s="125"/>
      <c r="C9" s="126"/>
      <c r="D9" s="129"/>
      <c r="E9" s="125"/>
      <c r="F9" s="126"/>
      <c r="G9" s="129"/>
      <c r="H9" s="127"/>
      <c r="I9" s="112" t="s">
        <v>142</v>
      </c>
    </row>
    <row r="10" spans="1:16" s="101" customFormat="1" ht="39.950000000000003" customHeight="1">
      <c r="A10" s="103" t="s">
        <v>143</v>
      </c>
      <c r="B10" s="130"/>
      <c r="C10" s="131"/>
      <c r="D10" s="134"/>
      <c r="E10" s="130"/>
      <c r="F10" s="131"/>
      <c r="G10" s="134"/>
      <c r="H10" s="132"/>
      <c r="I10" s="113" t="s">
        <v>143</v>
      </c>
    </row>
    <row r="11" spans="1:16" s="101" customFormat="1" ht="39.950000000000003" customHeight="1">
      <c r="A11" s="103" t="s">
        <v>144</v>
      </c>
      <c r="B11" s="130"/>
      <c r="C11" s="131"/>
      <c r="D11" s="134"/>
      <c r="E11" s="130"/>
      <c r="F11" s="131"/>
      <c r="G11" s="134"/>
      <c r="H11" s="132"/>
      <c r="I11" s="113" t="s">
        <v>144</v>
      </c>
    </row>
    <row r="12" spans="1:16" s="101" customFormat="1" ht="39.950000000000003" customHeight="1">
      <c r="A12" s="103" t="s">
        <v>145</v>
      </c>
      <c r="B12" s="130"/>
      <c r="C12" s="131"/>
      <c r="D12" s="134"/>
      <c r="E12" s="130"/>
      <c r="F12" s="131"/>
      <c r="G12" s="134"/>
      <c r="H12" s="132"/>
      <c r="I12" s="113" t="s">
        <v>145</v>
      </c>
    </row>
    <row r="13" spans="1:16" s="101" customFormat="1" ht="39.950000000000003" customHeight="1">
      <c r="A13" s="104" t="s">
        <v>146</v>
      </c>
      <c r="B13" s="130"/>
      <c r="C13" s="131"/>
      <c r="D13" s="134"/>
      <c r="E13" s="130"/>
      <c r="F13" s="131"/>
      <c r="G13" s="134"/>
      <c r="H13" s="132"/>
      <c r="I13" s="114" t="s">
        <v>146</v>
      </c>
    </row>
    <row r="14" spans="1:16" s="101" customFormat="1" ht="39.950000000000003" customHeight="1">
      <c r="A14" s="104" t="s">
        <v>147</v>
      </c>
      <c r="B14" s="130"/>
      <c r="C14" s="131"/>
      <c r="D14" s="134"/>
      <c r="E14" s="130"/>
      <c r="F14" s="131"/>
      <c r="G14" s="134"/>
      <c r="H14" s="132"/>
      <c r="I14" s="114" t="s">
        <v>147</v>
      </c>
    </row>
    <row r="15" spans="1:16" s="101" customFormat="1" ht="39.950000000000003" customHeight="1">
      <c r="A15" s="104" t="s">
        <v>148</v>
      </c>
      <c r="B15" s="130"/>
      <c r="C15" s="131"/>
      <c r="D15" s="134"/>
      <c r="E15" s="130"/>
      <c r="F15" s="131"/>
      <c r="G15" s="134"/>
      <c r="H15" s="132"/>
      <c r="I15" s="114" t="s">
        <v>148</v>
      </c>
    </row>
    <row r="16" spans="1:16" s="101" customFormat="1" ht="39.950000000000003" customHeight="1">
      <c r="A16" s="104" t="s">
        <v>149</v>
      </c>
      <c r="B16" s="130"/>
      <c r="C16" s="131"/>
      <c r="D16" s="134"/>
      <c r="E16" s="130"/>
      <c r="F16" s="131"/>
      <c r="G16" s="134"/>
      <c r="H16" s="132"/>
      <c r="I16" s="114" t="s">
        <v>149</v>
      </c>
    </row>
    <row r="17" spans="1:9" s="101" customFormat="1" ht="39.950000000000003" customHeight="1">
      <c r="A17" s="104" t="s">
        <v>150</v>
      </c>
      <c r="B17" s="130"/>
      <c r="C17" s="131"/>
      <c r="D17" s="134"/>
      <c r="E17" s="130"/>
      <c r="F17" s="131"/>
      <c r="G17" s="134"/>
      <c r="H17" s="132"/>
      <c r="I17" s="114" t="s">
        <v>150</v>
      </c>
    </row>
    <row r="18" spans="1:9" s="101" customFormat="1" ht="39.950000000000003" customHeight="1">
      <c r="A18" s="104" t="s">
        <v>151</v>
      </c>
      <c r="B18" s="130"/>
      <c r="C18" s="131"/>
      <c r="D18" s="134"/>
      <c r="E18" s="130"/>
      <c r="F18" s="131"/>
      <c r="G18" s="134"/>
      <c r="H18" s="132"/>
      <c r="I18" s="114" t="s">
        <v>151</v>
      </c>
    </row>
    <row r="19" spans="1:9" s="101" customFormat="1" ht="39.950000000000003" customHeight="1">
      <c r="A19" s="104" t="s">
        <v>152</v>
      </c>
      <c r="B19" s="130"/>
      <c r="C19" s="131"/>
      <c r="D19" s="134"/>
      <c r="E19" s="130"/>
      <c r="F19" s="131"/>
      <c r="G19" s="134"/>
      <c r="H19" s="132"/>
      <c r="I19" s="114" t="s">
        <v>152</v>
      </c>
    </row>
    <row r="20" spans="1:9" s="101" customFormat="1" ht="39.950000000000003" customHeight="1">
      <c r="A20" s="104" t="s">
        <v>153</v>
      </c>
      <c r="B20" s="130"/>
      <c r="C20" s="131"/>
      <c r="D20" s="134"/>
      <c r="E20" s="130"/>
      <c r="F20" s="131"/>
      <c r="G20" s="134"/>
      <c r="H20" s="132"/>
      <c r="I20" s="114" t="s">
        <v>153</v>
      </c>
    </row>
    <row r="21" spans="1:9" s="101" customFormat="1" ht="39.950000000000003" customHeight="1">
      <c r="A21" s="104" t="s">
        <v>154</v>
      </c>
      <c r="B21" s="130"/>
      <c r="C21" s="131"/>
      <c r="D21" s="134"/>
      <c r="E21" s="130"/>
      <c r="F21" s="131"/>
      <c r="G21" s="134"/>
      <c r="H21" s="132"/>
      <c r="I21" s="114" t="s">
        <v>154</v>
      </c>
    </row>
    <row r="22" spans="1:9" s="101" customFormat="1" ht="39.950000000000003" customHeight="1">
      <c r="A22" s="104" t="s">
        <v>155</v>
      </c>
      <c r="B22" s="130"/>
      <c r="C22" s="131"/>
      <c r="D22" s="134"/>
      <c r="E22" s="130"/>
      <c r="F22" s="131"/>
      <c r="G22" s="134"/>
      <c r="H22" s="132"/>
      <c r="I22" s="114" t="s">
        <v>155</v>
      </c>
    </row>
    <row r="23" spans="1:9" s="101" customFormat="1" ht="39.950000000000003" customHeight="1">
      <c r="A23" s="104" t="s">
        <v>156</v>
      </c>
      <c r="B23" s="130"/>
      <c r="C23" s="131"/>
      <c r="D23" s="134"/>
      <c r="E23" s="130"/>
      <c r="F23" s="131"/>
      <c r="G23" s="134"/>
      <c r="H23" s="132"/>
      <c r="I23" s="114" t="s">
        <v>156</v>
      </c>
    </row>
    <row r="24" spans="1:9" s="101" customFormat="1" ht="39.950000000000003" customHeight="1">
      <c r="A24" s="104" t="s">
        <v>157</v>
      </c>
      <c r="B24" s="130"/>
      <c r="C24" s="131"/>
      <c r="D24" s="134"/>
      <c r="E24" s="130"/>
      <c r="F24" s="131"/>
      <c r="G24" s="134"/>
      <c r="H24" s="132"/>
      <c r="I24" s="114" t="s">
        <v>157</v>
      </c>
    </row>
    <row r="25" spans="1:9" s="101" customFormat="1" ht="39.950000000000003" customHeight="1">
      <c r="A25" s="104" t="s">
        <v>158</v>
      </c>
      <c r="B25" s="130"/>
      <c r="C25" s="131"/>
      <c r="D25" s="134"/>
      <c r="E25" s="130"/>
      <c r="F25" s="131"/>
      <c r="G25" s="134"/>
      <c r="H25" s="132"/>
      <c r="I25" s="114" t="s">
        <v>158</v>
      </c>
    </row>
    <row r="26" spans="1:9" s="101" customFormat="1" ht="39.950000000000003" customHeight="1">
      <c r="A26" s="104" t="s">
        <v>159</v>
      </c>
      <c r="B26" s="130"/>
      <c r="C26" s="131"/>
      <c r="D26" s="134"/>
      <c r="E26" s="130"/>
      <c r="F26" s="131"/>
      <c r="G26" s="134"/>
      <c r="H26" s="132"/>
      <c r="I26" s="114" t="s">
        <v>159</v>
      </c>
    </row>
    <row r="27" spans="1:9" s="101" customFormat="1" ht="39.950000000000003" customHeight="1">
      <c r="A27" s="104" t="s">
        <v>160</v>
      </c>
      <c r="B27" s="130"/>
      <c r="C27" s="131"/>
      <c r="D27" s="134"/>
      <c r="E27" s="135"/>
      <c r="F27" s="136"/>
      <c r="G27" s="137"/>
      <c r="H27" s="138"/>
      <c r="I27" s="114" t="s">
        <v>160</v>
      </c>
    </row>
    <row r="28" spans="1:9" s="101" customFormat="1" ht="39.950000000000003" customHeight="1">
      <c r="A28" s="104" t="s">
        <v>161</v>
      </c>
      <c r="B28" s="130"/>
      <c r="C28" s="131"/>
      <c r="D28" s="134"/>
      <c r="E28" s="130"/>
      <c r="F28" s="131"/>
      <c r="G28" s="134"/>
      <c r="H28" s="132"/>
      <c r="I28" s="114" t="s">
        <v>161</v>
      </c>
    </row>
    <row r="29" spans="1:9" s="101" customFormat="1" ht="39.950000000000003" customHeight="1">
      <c r="A29" s="104" t="s">
        <v>162</v>
      </c>
      <c r="B29" s="130"/>
      <c r="C29" s="131"/>
      <c r="D29" s="134"/>
      <c r="E29" s="130"/>
      <c r="F29" s="131"/>
      <c r="G29" s="134"/>
      <c r="H29" s="132"/>
      <c r="I29" s="114" t="s">
        <v>162</v>
      </c>
    </row>
    <row r="30" spans="1:9" s="101" customFormat="1" ht="39.950000000000003" customHeight="1">
      <c r="A30" s="104" t="s">
        <v>163</v>
      </c>
      <c r="B30" s="130"/>
      <c r="C30" s="131"/>
      <c r="D30" s="134"/>
      <c r="E30" s="130"/>
      <c r="F30" s="131"/>
      <c r="G30" s="134"/>
      <c r="H30" s="132"/>
      <c r="I30" s="114" t="s">
        <v>163</v>
      </c>
    </row>
    <row r="31" spans="1:9" s="101" customFormat="1" ht="39.950000000000003" customHeight="1">
      <c r="A31" s="104" t="s">
        <v>164</v>
      </c>
      <c r="B31" s="130"/>
      <c r="C31" s="131"/>
      <c r="D31" s="134"/>
      <c r="E31" s="130"/>
      <c r="F31" s="131"/>
      <c r="G31" s="134"/>
      <c r="H31" s="132"/>
      <c r="I31" s="114" t="s">
        <v>164</v>
      </c>
    </row>
    <row r="32" spans="1:9" s="101" customFormat="1" ht="39.950000000000003" customHeight="1">
      <c r="A32" s="104" t="s">
        <v>165</v>
      </c>
      <c r="B32" s="130"/>
      <c r="C32" s="131"/>
      <c r="D32" s="134"/>
      <c r="E32" s="130"/>
      <c r="F32" s="131"/>
      <c r="G32" s="134"/>
      <c r="H32" s="132"/>
      <c r="I32" s="114" t="s">
        <v>165</v>
      </c>
    </row>
    <row r="33" spans="1:9" s="101" customFormat="1" ht="39.950000000000003" customHeight="1">
      <c r="A33" s="104" t="s">
        <v>166</v>
      </c>
      <c r="B33" s="130"/>
      <c r="C33" s="131"/>
      <c r="D33" s="134"/>
      <c r="E33" s="130"/>
      <c r="F33" s="131"/>
      <c r="G33" s="134"/>
      <c r="H33" s="132"/>
      <c r="I33" s="114" t="s">
        <v>166</v>
      </c>
    </row>
    <row r="34" spans="1:9" s="101" customFormat="1" ht="39.950000000000003" customHeight="1">
      <c r="A34" s="104" t="s">
        <v>167</v>
      </c>
      <c r="B34" s="130"/>
      <c r="C34" s="131"/>
      <c r="D34" s="134"/>
      <c r="E34" s="130"/>
      <c r="F34" s="131"/>
      <c r="G34" s="134"/>
      <c r="H34" s="132"/>
      <c r="I34" s="114" t="s">
        <v>167</v>
      </c>
    </row>
    <row r="35" spans="1:9" s="101" customFormat="1" ht="39.950000000000003" customHeight="1" thickBot="1">
      <c r="A35" s="105" t="s">
        <v>168</v>
      </c>
      <c r="B35" s="139"/>
      <c r="C35" s="140"/>
      <c r="D35" s="142"/>
      <c r="E35" s="143"/>
      <c r="F35" s="144"/>
      <c r="G35" s="142"/>
      <c r="H35" s="141"/>
      <c r="I35" s="115" t="s">
        <v>168</v>
      </c>
    </row>
    <row r="36" spans="1:9" ht="39.950000000000003" customHeight="1">
      <c r="A36" s="116" t="s">
        <v>169</v>
      </c>
      <c r="B36" s="124">
        <v>44.99</v>
      </c>
      <c r="C36" s="124">
        <v>44.99</v>
      </c>
      <c r="D36" s="124">
        <v>59.99</v>
      </c>
      <c r="E36" s="124">
        <v>74.989999999999995</v>
      </c>
      <c r="F36" s="124">
        <v>74.989999999999995</v>
      </c>
      <c r="G36" s="124">
        <v>69.989999999999995</v>
      </c>
      <c r="H36" s="124">
        <v>69.989999999999995</v>
      </c>
      <c r="I36" s="146" t="s">
        <v>169</v>
      </c>
    </row>
    <row r="37" spans="1:9" ht="39.950000000000003" customHeight="1">
      <c r="A37" s="117" t="s">
        <v>10</v>
      </c>
      <c r="B37" s="123">
        <v>89.99</v>
      </c>
      <c r="C37" s="123">
        <v>89.99</v>
      </c>
      <c r="D37" s="123">
        <v>119.99</v>
      </c>
      <c r="E37" s="123">
        <v>149.99</v>
      </c>
      <c r="F37" s="123">
        <v>149.99</v>
      </c>
      <c r="G37" s="123">
        <v>139.99</v>
      </c>
      <c r="H37" s="123">
        <v>139.99</v>
      </c>
      <c r="I37" s="147" t="s">
        <v>10</v>
      </c>
    </row>
    <row r="38" spans="1:9" ht="39.950000000000003" customHeight="1">
      <c r="A38" s="117" t="s">
        <v>170</v>
      </c>
      <c r="B38" s="122">
        <f>SUM(B9:B35)</f>
        <v>0</v>
      </c>
      <c r="C38" s="122">
        <f t="shared" ref="C38:H38" si="0">SUM(C9:C35)</f>
        <v>0</v>
      </c>
      <c r="D38" s="122">
        <f t="shared" si="0"/>
        <v>0</v>
      </c>
      <c r="E38" s="122">
        <f t="shared" si="0"/>
        <v>0</v>
      </c>
      <c r="F38" s="122">
        <f t="shared" si="0"/>
        <v>0</v>
      </c>
      <c r="G38" s="122">
        <f t="shared" si="0"/>
        <v>0</v>
      </c>
      <c r="H38" s="122">
        <f t="shared" si="0"/>
        <v>0</v>
      </c>
      <c r="I38" s="147" t="s">
        <v>170</v>
      </c>
    </row>
    <row r="39" spans="1:9" ht="39.950000000000003" customHeight="1" thickBot="1">
      <c r="A39" s="118" t="s">
        <v>171</v>
      </c>
      <c r="B39" s="275">
        <f>B38*B36</f>
        <v>0</v>
      </c>
      <c r="C39" s="275">
        <f t="shared" ref="C39:H39" si="1">C38*C36</f>
        <v>0</v>
      </c>
      <c r="D39" s="275">
        <f t="shared" si="1"/>
        <v>0</v>
      </c>
      <c r="E39" s="275">
        <f t="shared" si="1"/>
        <v>0</v>
      </c>
      <c r="F39" s="275">
        <f t="shared" si="1"/>
        <v>0</v>
      </c>
      <c r="G39" s="275">
        <f t="shared" si="1"/>
        <v>0</v>
      </c>
      <c r="H39" s="275">
        <f t="shared" si="1"/>
        <v>0</v>
      </c>
      <c r="I39" s="148" t="s">
        <v>171</v>
      </c>
    </row>
    <row r="40" spans="1:9" ht="39.950000000000003" customHeight="1" thickBot="1">
      <c r="A40" s="119"/>
      <c r="B40" s="48"/>
      <c r="C40" s="48"/>
      <c r="D40" s="48"/>
      <c r="E40" s="48"/>
      <c r="F40" s="48"/>
      <c r="G40" s="503" t="s">
        <v>172</v>
      </c>
      <c r="H40" s="504"/>
      <c r="I40" s="145">
        <f>SUM(B38:H38)</f>
        <v>0</v>
      </c>
    </row>
    <row r="41" spans="1:9" ht="37.5" customHeight="1" thickBot="1">
      <c r="G41" s="503" t="s">
        <v>251</v>
      </c>
      <c r="H41" s="504"/>
      <c r="I41" s="276">
        <f>SUM(B39:H39)</f>
        <v>0</v>
      </c>
    </row>
  </sheetData>
  <mergeCells count="13">
    <mergeCell ref="G40:H40"/>
    <mergeCell ref="G41:H41"/>
    <mergeCell ref="A1:A2"/>
    <mergeCell ref="F1:I1"/>
    <mergeCell ref="F3:I3"/>
    <mergeCell ref="G6:H6"/>
    <mergeCell ref="G7:H7"/>
    <mergeCell ref="I6:I8"/>
    <mergeCell ref="A6:A8"/>
    <mergeCell ref="B6:C6"/>
    <mergeCell ref="E6:F6"/>
    <mergeCell ref="B7:C7"/>
    <mergeCell ref="E7:F7"/>
  </mergeCells>
  <pageMargins left="0.7" right="0.7" top="0.75" bottom="0.75" header="0.3" footer="0.3"/>
  <pageSetup paperSize="9" scale="4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58"/>
  <sheetViews>
    <sheetView zoomScale="40" zoomScaleNormal="40" workbookViewId="0">
      <selection activeCell="S15" sqref="S15"/>
    </sheetView>
  </sheetViews>
  <sheetFormatPr defaultColWidth="8.85546875" defaultRowHeight="24.75" customHeight="1"/>
  <cols>
    <col min="1" max="3" width="12.7109375" customWidth="1"/>
    <col min="4" max="11" width="12.7109375" style="74" customWidth="1"/>
    <col min="12" max="12" width="20" style="74" bestFit="1" customWidth="1"/>
    <col min="13" max="13" width="7.42578125" style="74" customWidth="1"/>
    <col min="14" max="14" width="5.85546875" style="74" customWidth="1"/>
    <col min="15" max="17" width="12.7109375" style="74" customWidth="1"/>
    <col min="18" max="19" width="12.7109375" style="199" customWidth="1"/>
    <col min="20" max="24" width="12.7109375" customWidth="1"/>
    <col min="25" max="25" width="20" bestFit="1" customWidth="1"/>
    <col min="26" max="26" width="2.42578125" customWidth="1"/>
    <col min="27" max="28" width="14.85546875" style="20" customWidth="1"/>
    <col min="29" max="29" width="11.42578125" style="292" customWidth="1"/>
    <col min="30" max="30" width="14" style="20" customWidth="1"/>
  </cols>
  <sheetData>
    <row r="1" spans="1:30" ht="0.95" customHeight="1"/>
    <row r="2" spans="1:30" ht="24" customHeight="1">
      <c r="Q2" s="199"/>
      <c r="S2"/>
    </row>
    <row r="3" spans="1:30" ht="28.5">
      <c r="B3" s="200" t="s">
        <v>18</v>
      </c>
      <c r="C3" s="74"/>
      <c r="D3" s="521"/>
      <c r="E3" s="521"/>
      <c r="F3" s="521"/>
      <c r="G3" s="521"/>
      <c r="H3" s="521"/>
      <c r="I3" s="521"/>
      <c r="J3" s="521"/>
      <c r="K3" s="521"/>
      <c r="L3" s="521"/>
      <c r="O3" s="488" t="s">
        <v>241</v>
      </c>
      <c r="P3" s="488"/>
      <c r="Q3" s="199"/>
      <c r="R3" s="518" t="s">
        <v>259</v>
      </c>
      <c r="S3" s="518"/>
      <c r="T3" s="518"/>
      <c r="U3" s="518"/>
      <c r="V3" s="518"/>
      <c r="W3" s="518"/>
      <c r="X3" s="518"/>
    </row>
    <row r="4" spans="1:30" ht="28.5">
      <c r="B4" s="200" t="s">
        <v>193</v>
      </c>
      <c r="C4" s="74"/>
      <c r="D4" s="522"/>
      <c r="E4" s="522"/>
      <c r="F4" s="522"/>
      <c r="G4" s="522"/>
      <c r="H4" s="522"/>
      <c r="I4" s="522"/>
      <c r="J4" s="522"/>
      <c r="K4" s="522"/>
      <c r="L4" s="522"/>
      <c r="O4" s="488"/>
      <c r="P4" s="488"/>
      <c r="Q4" s="199"/>
      <c r="R4" s="518"/>
      <c r="S4" s="518"/>
      <c r="T4" s="518"/>
      <c r="U4" s="518"/>
      <c r="V4" s="518"/>
      <c r="W4" s="518"/>
      <c r="X4" s="518"/>
    </row>
    <row r="5" spans="1:30" ht="24" customHeight="1">
      <c r="B5" s="200" t="s">
        <v>85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Q5" s="20"/>
      <c r="R5" s="20"/>
      <c r="S5" s="20"/>
      <c r="T5" s="20"/>
      <c r="U5" s="20"/>
      <c r="V5" s="20"/>
      <c r="W5" s="20"/>
      <c r="X5" s="20"/>
    </row>
    <row r="6" spans="1:30" s="201" customFormat="1" ht="24" customHeight="1" thickBot="1">
      <c r="B6" s="202"/>
      <c r="C6" s="202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204"/>
      <c r="AC6" s="288"/>
    </row>
    <row r="7" spans="1:30" s="201" customFormat="1" ht="35.1" customHeight="1" thickBot="1">
      <c r="A7" s="519" t="s">
        <v>195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205" t="s">
        <v>208</v>
      </c>
      <c r="M7" s="37"/>
      <c r="N7" s="519" t="s">
        <v>195</v>
      </c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205" t="s">
        <v>208</v>
      </c>
      <c r="Z7" s="206"/>
      <c r="AA7" s="36" t="s">
        <v>9</v>
      </c>
      <c r="AB7" s="36" t="s">
        <v>10</v>
      </c>
      <c r="AC7" s="297" t="s">
        <v>194</v>
      </c>
      <c r="AD7" s="36" t="s">
        <v>87</v>
      </c>
    </row>
    <row r="8" spans="1:30" s="20" customFormat="1" ht="35.1" customHeight="1" thickBot="1">
      <c r="A8" s="207" t="s">
        <v>197</v>
      </c>
      <c r="B8" s="57" t="s">
        <v>198</v>
      </c>
      <c r="C8" s="208" t="s">
        <v>199</v>
      </c>
      <c r="D8" s="208" t="s">
        <v>200</v>
      </c>
      <c r="E8" s="208" t="s">
        <v>201</v>
      </c>
      <c r="F8" s="208" t="s">
        <v>202</v>
      </c>
      <c r="G8" s="208" t="s">
        <v>203</v>
      </c>
      <c r="H8" s="208" t="s">
        <v>204</v>
      </c>
      <c r="I8" s="208" t="s">
        <v>205</v>
      </c>
      <c r="J8" s="208" t="s">
        <v>206</v>
      </c>
      <c r="K8" s="209" t="s">
        <v>207</v>
      </c>
      <c r="L8" s="210" t="s">
        <v>196</v>
      </c>
      <c r="M8" s="211"/>
      <c r="N8" s="207" t="s">
        <v>197</v>
      </c>
      <c r="O8" s="57" t="s">
        <v>198</v>
      </c>
      <c r="P8" s="208" t="s">
        <v>199</v>
      </c>
      <c r="Q8" s="208" t="s">
        <v>200</v>
      </c>
      <c r="R8" s="208" t="s">
        <v>201</v>
      </c>
      <c r="S8" s="208" t="s">
        <v>202</v>
      </c>
      <c r="T8" s="208" t="s">
        <v>203</v>
      </c>
      <c r="U8" s="208" t="s">
        <v>204</v>
      </c>
      <c r="V8" s="208" t="s">
        <v>205</v>
      </c>
      <c r="W8" s="208" t="s">
        <v>206</v>
      </c>
      <c r="X8" s="209" t="s">
        <v>207</v>
      </c>
      <c r="Y8" s="210" t="s">
        <v>196</v>
      </c>
      <c r="Z8" s="37"/>
      <c r="AA8" s="212" t="s">
        <v>240</v>
      </c>
      <c r="AB8" s="212" t="s">
        <v>240</v>
      </c>
      <c r="AC8" s="290"/>
    </row>
    <row r="9" spans="1:30" s="20" customFormat="1" ht="39.950000000000003" customHeight="1">
      <c r="A9" s="128">
        <v>36</v>
      </c>
      <c r="B9" s="213"/>
      <c r="C9" s="214">
        <v>11.614173228346457</v>
      </c>
      <c r="D9" s="214">
        <v>12.204724409448819</v>
      </c>
      <c r="E9" s="214">
        <v>12.795275590551181</v>
      </c>
      <c r="F9" s="214">
        <v>13.385826771653543</v>
      </c>
      <c r="G9" s="214">
        <v>13.976377952755906</v>
      </c>
      <c r="H9" s="214">
        <v>15</v>
      </c>
      <c r="I9" s="215"/>
      <c r="J9" s="215"/>
      <c r="K9" s="216"/>
      <c r="L9" s="217">
        <v>16.141732283464567</v>
      </c>
      <c r="M9" s="218"/>
      <c r="N9" s="128">
        <v>36</v>
      </c>
      <c r="O9" s="213"/>
      <c r="P9" s="214"/>
      <c r="Q9" s="214"/>
      <c r="R9" s="214"/>
      <c r="S9" s="214"/>
      <c r="T9" s="214"/>
      <c r="U9" s="214"/>
      <c r="V9" s="215"/>
      <c r="W9" s="215"/>
      <c r="X9" s="216"/>
      <c r="Y9" s="217">
        <v>16.141732283464567</v>
      </c>
      <c r="Z9" s="37"/>
      <c r="AA9" s="219">
        <v>149.99</v>
      </c>
      <c r="AB9" s="220">
        <v>299.99</v>
      </c>
      <c r="AC9" s="291">
        <f>SUM(P9:U9)</f>
        <v>0</v>
      </c>
      <c r="AD9" s="77">
        <f>AC9*AA9</f>
        <v>0</v>
      </c>
    </row>
    <row r="10" spans="1:30" s="20" customFormat="1" ht="39.950000000000003" customHeight="1">
      <c r="A10" s="133">
        <v>37</v>
      </c>
      <c r="B10" s="221"/>
      <c r="C10" s="222">
        <v>11.614173228346457</v>
      </c>
      <c r="D10" s="222">
        <v>12.204724409448819</v>
      </c>
      <c r="E10" s="222">
        <v>12.795275590551181</v>
      </c>
      <c r="F10" s="222">
        <v>13.385826771653543</v>
      </c>
      <c r="G10" s="222">
        <v>13.976377952755906</v>
      </c>
      <c r="H10" s="222">
        <v>14.566929133858267</v>
      </c>
      <c r="I10" s="222">
        <v>15.15748031496063</v>
      </c>
      <c r="J10" s="222">
        <v>15.748031496062993</v>
      </c>
      <c r="K10" s="223">
        <v>16.5</v>
      </c>
      <c r="L10" s="224">
        <v>16.535433070866141</v>
      </c>
      <c r="M10" s="218"/>
      <c r="N10" s="133">
        <v>37</v>
      </c>
      <c r="O10" s="221"/>
      <c r="P10" s="222"/>
      <c r="Q10" s="222"/>
      <c r="R10" s="222"/>
      <c r="S10" s="222"/>
      <c r="T10" s="222"/>
      <c r="U10" s="222"/>
      <c r="V10" s="222"/>
      <c r="W10" s="222"/>
      <c r="X10" s="223"/>
      <c r="Y10" s="224">
        <v>16.535433070866141</v>
      </c>
      <c r="Z10" s="37"/>
      <c r="AA10" s="219">
        <v>149.99</v>
      </c>
      <c r="AB10" s="220">
        <v>299.99</v>
      </c>
      <c r="AC10" s="291">
        <f>SUM(P10:X10)</f>
        <v>0</v>
      </c>
      <c r="AD10" s="77">
        <f t="shared" ref="AD10:AD14" si="0">AC10*AA10</f>
        <v>0</v>
      </c>
    </row>
    <row r="11" spans="1:30" s="20" customFormat="1" ht="39.950000000000003" customHeight="1">
      <c r="A11" s="133">
        <v>38</v>
      </c>
      <c r="B11" s="221"/>
      <c r="C11" s="222">
        <v>12.204724409448819</v>
      </c>
      <c r="D11" s="222">
        <v>12.795275590551181</v>
      </c>
      <c r="E11" s="222">
        <v>13.385826771653543</v>
      </c>
      <c r="F11" s="222">
        <v>13.976377952755906</v>
      </c>
      <c r="G11" s="222">
        <v>14.566929133858267</v>
      </c>
      <c r="H11" s="222">
        <v>15.15748031496063</v>
      </c>
      <c r="I11" s="222">
        <v>15.748031496062993</v>
      </c>
      <c r="J11" s="222">
        <v>16.338582677165356</v>
      </c>
      <c r="K11" s="223">
        <v>17</v>
      </c>
      <c r="L11" s="224">
        <v>16.73228346456693</v>
      </c>
      <c r="M11" s="218"/>
      <c r="N11" s="133">
        <v>38</v>
      </c>
      <c r="O11" s="221"/>
      <c r="P11" s="222"/>
      <c r="Q11" s="222"/>
      <c r="R11" s="222"/>
      <c r="S11" s="222"/>
      <c r="T11" s="222"/>
      <c r="U11" s="222"/>
      <c r="V11" s="222"/>
      <c r="W11" s="222"/>
      <c r="X11" s="223"/>
      <c r="Y11" s="224">
        <v>16.73228346456693</v>
      </c>
      <c r="Z11" s="37"/>
      <c r="AA11" s="219">
        <v>149.99</v>
      </c>
      <c r="AB11" s="220">
        <v>299.99</v>
      </c>
      <c r="AC11" s="291">
        <f>SUM(P11:X11)</f>
        <v>0</v>
      </c>
      <c r="AD11" s="77">
        <f t="shared" si="0"/>
        <v>0</v>
      </c>
    </row>
    <row r="12" spans="1:30" s="20" customFormat="1" ht="39.950000000000003" customHeight="1">
      <c r="A12" s="133">
        <v>39</v>
      </c>
      <c r="B12" s="221"/>
      <c r="C12" s="222">
        <v>12.401574803149606</v>
      </c>
      <c r="D12" s="222">
        <v>12.992125984251969</v>
      </c>
      <c r="E12" s="222">
        <v>13.58267716535433</v>
      </c>
      <c r="F12" s="222">
        <v>14.173228346456693</v>
      </c>
      <c r="G12" s="222">
        <v>14.763779527559056</v>
      </c>
      <c r="H12" s="222">
        <v>15.354330708661417</v>
      </c>
      <c r="I12" s="222">
        <v>15.94488188976378</v>
      </c>
      <c r="J12" s="222">
        <v>16.535433070866141</v>
      </c>
      <c r="K12" s="223">
        <v>17.25</v>
      </c>
      <c r="L12" s="224">
        <v>17.125984251968504</v>
      </c>
      <c r="M12" s="218"/>
      <c r="N12" s="133">
        <v>39</v>
      </c>
      <c r="O12" s="221"/>
      <c r="P12" s="222"/>
      <c r="Q12" s="222"/>
      <c r="R12" s="222"/>
      <c r="S12" s="222"/>
      <c r="T12" s="222"/>
      <c r="U12" s="222"/>
      <c r="V12" s="222"/>
      <c r="W12" s="222"/>
      <c r="X12" s="223"/>
      <c r="Y12" s="224">
        <v>17.125984251968504</v>
      </c>
      <c r="Z12" s="37"/>
      <c r="AA12" s="219">
        <v>149.99</v>
      </c>
      <c r="AB12" s="220">
        <v>299.99</v>
      </c>
      <c r="AC12" s="291">
        <f>SUM(P12:X12)</f>
        <v>0</v>
      </c>
      <c r="AD12" s="77">
        <f t="shared" si="0"/>
        <v>0</v>
      </c>
    </row>
    <row r="13" spans="1:30" s="20" customFormat="1" ht="39.950000000000003" customHeight="1">
      <c r="A13" s="133">
        <v>40</v>
      </c>
      <c r="B13" s="221"/>
      <c r="C13" s="225"/>
      <c r="D13" s="222">
        <v>13.385826771653543</v>
      </c>
      <c r="E13" s="225"/>
      <c r="F13" s="222">
        <v>14.566929133858267</v>
      </c>
      <c r="G13" s="225"/>
      <c r="H13" s="222">
        <v>15.748031496062993</v>
      </c>
      <c r="I13" s="226"/>
      <c r="J13" s="222">
        <v>16.929133858267715</v>
      </c>
      <c r="K13" s="227"/>
      <c r="L13" s="224">
        <v>17.322834645669293</v>
      </c>
      <c r="M13" s="218"/>
      <c r="N13" s="133">
        <v>40</v>
      </c>
      <c r="O13" s="221"/>
      <c r="P13" s="225"/>
      <c r="Q13" s="222"/>
      <c r="R13" s="225"/>
      <c r="S13" s="222"/>
      <c r="T13" s="225"/>
      <c r="U13" s="222"/>
      <c r="V13" s="226"/>
      <c r="W13" s="222"/>
      <c r="X13" s="227"/>
      <c r="Y13" s="224">
        <v>17.322834645669293</v>
      </c>
      <c r="Z13" s="37"/>
      <c r="AA13" s="219">
        <v>149.99</v>
      </c>
      <c r="AB13" s="220">
        <v>299.99</v>
      </c>
      <c r="AC13" s="291">
        <f>Q13+S13+U13+W13</f>
        <v>0</v>
      </c>
      <c r="AD13" s="77">
        <f t="shared" si="0"/>
        <v>0</v>
      </c>
    </row>
    <row r="14" spans="1:30" s="20" customFormat="1" ht="39.950000000000003" customHeight="1" thickBot="1">
      <c r="A14" s="228">
        <v>41</v>
      </c>
      <c r="B14" s="229"/>
      <c r="C14" s="230"/>
      <c r="D14" s="231">
        <v>13.385826771653543</v>
      </c>
      <c r="E14" s="230"/>
      <c r="F14" s="231">
        <v>14.566929133858267</v>
      </c>
      <c r="G14" s="232"/>
      <c r="H14" s="231">
        <v>15.748031496062993</v>
      </c>
      <c r="I14" s="232"/>
      <c r="J14" s="232"/>
      <c r="K14" s="233"/>
      <c r="L14" s="234">
        <v>17.519685039370078</v>
      </c>
      <c r="M14" s="218"/>
      <c r="N14" s="228">
        <v>41</v>
      </c>
      <c r="O14" s="229"/>
      <c r="P14" s="230"/>
      <c r="Q14" s="231"/>
      <c r="R14" s="230"/>
      <c r="S14" s="231"/>
      <c r="T14" s="232"/>
      <c r="U14" s="231"/>
      <c r="V14" s="232"/>
      <c r="W14" s="232"/>
      <c r="X14" s="233"/>
      <c r="Y14" s="234">
        <v>17.519685039370078</v>
      </c>
      <c r="Z14" s="37"/>
      <c r="AA14" s="219">
        <v>149.99</v>
      </c>
      <c r="AB14" s="220">
        <v>299.99</v>
      </c>
      <c r="AC14" s="291">
        <f>Q14+S14+U14</f>
        <v>0</v>
      </c>
      <c r="AD14" s="77">
        <f t="shared" si="0"/>
        <v>0</v>
      </c>
    </row>
    <row r="15" spans="1:30" s="20" customFormat="1" ht="24" customHeight="1" thickBot="1">
      <c r="A15" s="235"/>
      <c r="B15" s="236"/>
      <c r="C15" s="237"/>
      <c r="D15" s="238"/>
      <c r="E15" s="238"/>
      <c r="F15" s="238"/>
      <c r="G15" s="237"/>
      <c r="H15" s="238"/>
      <c r="I15" s="238"/>
      <c r="J15" s="238"/>
      <c r="K15" s="238"/>
      <c r="L15" s="238"/>
      <c r="M15" s="239"/>
      <c r="N15" s="235"/>
      <c r="O15" s="236"/>
      <c r="P15" s="237"/>
      <c r="Q15" s="238"/>
      <c r="R15" s="238"/>
      <c r="S15" s="238"/>
      <c r="T15" s="237"/>
      <c r="U15" s="238"/>
      <c r="V15" s="238"/>
      <c r="W15" s="238"/>
      <c r="X15" s="238"/>
      <c r="Y15" s="238"/>
      <c r="Z15" s="37"/>
      <c r="AA15" s="37"/>
      <c r="AB15" s="37"/>
      <c r="AC15" s="292"/>
      <c r="AD15" s="37"/>
    </row>
    <row r="16" spans="1:30" s="20" customFormat="1" ht="35.1" customHeight="1" thickBot="1">
      <c r="A16" s="75"/>
      <c r="B16" s="57" t="s">
        <v>198</v>
      </c>
      <c r="C16" s="208" t="s">
        <v>199</v>
      </c>
      <c r="D16" s="208" t="s">
        <v>200</v>
      </c>
      <c r="E16" s="208" t="s">
        <v>201</v>
      </c>
      <c r="F16" s="208" t="s">
        <v>202</v>
      </c>
      <c r="G16" s="208" t="s">
        <v>203</v>
      </c>
      <c r="H16" s="208" t="s">
        <v>204</v>
      </c>
      <c r="I16" s="208" t="s">
        <v>205</v>
      </c>
      <c r="J16" s="208" t="s">
        <v>206</v>
      </c>
      <c r="K16" s="209" t="s">
        <v>207</v>
      </c>
      <c r="L16" s="75" t="s">
        <v>209</v>
      </c>
      <c r="M16" s="37"/>
      <c r="N16" s="75"/>
      <c r="O16" s="57" t="s">
        <v>198</v>
      </c>
      <c r="P16" s="208" t="s">
        <v>199</v>
      </c>
      <c r="Q16" s="208" t="s">
        <v>200</v>
      </c>
      <c r="R16" s="208" t="s">
        <v>201</v>
      </c>
      <c r="S16" s="208" t="s">
        <v>202</v>
      </c>
      <c r="T16" s="208" t="s">
        <v>203</v>
      </c>
      <c r="U16" s="208" t="s">
        <v>204</v>
      </c>
      <c r="V16" s="208" t="s">
        <v>205</v>
      </c>
      <c r="W16" s="208" t="s">
        <v>206</v>
      </c>
      <c r="X16" s="209" t="s">
        <v>207</v>
      </c>
      <c r="Y16" s="75" t="s">
        <v>209</v>
      </c>
      <c r="Z16" s="37"/>
      <c r="AA16" s="212"/>
      <c r="AB16" s="212"/>
      <c r="AC16" s="290"/>
      <c r="AD16" s="212"/>
    </row>
    <row r="17" spans="1:30" s="20" customFormat="1" ht="39.950000000000003" customHeight="1">
      <c r="A17" s="128">
        <v>36</v>
      </c>
      <c r="B17" s="240">
        <v>11.023622047244094</v>
      </c>
      <c r="C17" s="214">
        <v>11.614173228346457</v>
      </c>
      <c r="D17" s="241">
        <v>12.204724409448819</v>
      </c>
      <c r="E17" s="241">
        <v>12.795275590551181</v>
      </c>
      <c r="F17" s="241">
        <v>13.385826771653543</v>
      </c>
      <c r="G17" s="214">
        <v>13.976377952755906</v>
      </c>
      <c r="H17" s="214">
        <v>15</v>
      </c>
      <c r="I17" s="215"/>
      <c r="J17" s="215"/>
      <c r="K17" s="216"/>
      <c r="L17" s="242">
        <v>17.322834645669293</v>
      </c>
      <c r="M17" s="37"/>
      <c r="N17" s="128">
        <v>36</v>
      </c>
      <c r="O17" s="240"/>
      <c r="P17" s="214"/>
      <c r="Q17" s="241"/>
      <c r="R17" s="241"/>
      <c r="S17" s="241"/>
      <c r="T17" s="214"/>
      <c r="U17" s="214"/>
      <c r="V17" s="215"/>
      <c r="W17" s="215"/>
      <c r="X17" s="216"/>
      <c r="Y17" s="242">
        <v>17.322834645669293</v>
      </c>
      <c r="Z17" s="37"/>
      <c r="AA17" s="219">
        <v>149.99</v>
      </c>
      <c r="AB17" s="220">
        <v>299.99</v>
      </c>
      <c r="AC17" s="291">
        <f>SUM(O17:U17)</f>
        <v>0</v>
      </c>
      <c r="AD17" s="77">
        <f t="shared" ref="AD17:AD26" si="1">AC17*AA17</f>
        <v>0</v>
      </c>
    </row>
    <row r="18" spans="1:30" s="20" customFormat="1" ht="39.950000000000003" customHeight="1">
      <c r="A18" s="133">
        <v>37</v>
      </c>
      <c r="B18" s="243">
        <v>11.023622047244094</v>
      </c>
      <c r="C18" s="222">
        <v>11.614173228346457</v>
      </c>
      <c r="D18" s="244">
        <v>12.204724409448819</v>
      </c>
      <c r="E18" s="245">
        <v>12.795275590551181</v>
      </c>
      <c r="F18" s="245">
        <v>13.385826771653543</v>
      </c>
      <c r="G18" s="245">
        <v>13.976377952755906</v>
      </c>
      <c r="H18" s="244">
        <v>14.566929133858267</v>
      </c>
      <c r="I18" s="244">
        <v>15.15748031496063</v>
      </c>
      <c r="J18" s="222">
        <v>15.748031496062993</v>
      </c>
      <c r="K18" s="223">
        <v>16.5</v>
      </c>
      <c r="L18" s="246">
        <v>17.716535433070867</v>
      </c>
      <c r="M18" s="37"/>
      <c r="N18" s="133">
        <v>37</v>
      </c>
      <c r="O18" s="243"/>
      <c r="P18" s="222"/>
      <c r="Q18" s="244"/>
      <c r="R18" s="245"/>
      <c r="S18" s="245"/>
      <c r="T18" s="245"/>
      <c r="U18" s="244"/>
      <c r="V18" s="244"/>
      <c r="W18" s="222"/>
      <c r="X18" s="223"/>
      <c r="Y18" s="246">
        <v>17.716535433070867</v>
      </c>
      <c r="Z18" s="37"/>
      <c r="AA18" s="219">
        <v>149.99</v>
      </c>
      <c r="AB18" s="220">
        <v>299.99</v>
      </c>
      <c r="AC18" s="291">
        <f t="shared" ref="AC18:AC23" si="2">SUM(O18:X18)</f>
        <v>0</v>
      </c>
      <c r="AD18" s="77">
        <f t="shared" si="1"/>
        <v>0</v>
      </c>
    </row>
    <row r="19" spans="1:30" ht="39.950000000000003" customHeight="1">
      <c r="A19" s="133">
        <v>38</v>
      </c>
      <c r="B19" s="247">
        <v>11.614173228346457</v>
      </c>
      <c r="C19" s="245">
        <v>12.204724409448819</v>
      </c>
      <c r="D19" s="245">
        <v>12.795275590551181</v>
      </c>
      <c r="E19" s="245">
        <v>13.385826771653543</v>
      </c>
      <c r="F19" s="245">
        <v>13.976377952755906</v>
      </c>
      <c r="G19" s="245">
        <v>14.566929133858267</v>
      </c>
      <c r="H19" s="245">
        <v>15.15748031496063</v>
      </c>
      <c r="I19" s="244">
        <v>15.748031496062993</v>
      </c>
      <c r="J19" s="244">
        <v>16.338582677165356</v>
      </c>
      <c r="K19" s="223">
        <v>17</v>
      </c>
      <c r="L19" s="246">
        <v>17.913385826771652</v>
      </c>
      <c r="M19" s="37"/>
      <c r="N19" s="133">
        <v>38</v>
      </c>
      <c r="O19" s="247"/>
      <c r="P19" s="245"/>
      <c r="Q19" s="245"/>
      <c r="R19" s="245"/>
      <c r="S19" s="245"/>
      <c r="T19" s="245"/>
      <c r="U19" s="245"/>
      <c r="V19" s="244"/>
      <c r="W19" s="244"/>
      <c r="X19" s="223"/>
      <c r="Y19" s="246">
        <v>17.913385826771652</v>
      </c>
      <c r="Z19" s="37"/>
      <c r="AA19" s="219">
        <v>149.99</v>
      </c>
      <c r="AB19" s="220">
        <v>299.99</v>
      </c>
      <c r="AC19" s="291">
        <f t="shared" si="2"/>
        <v>0</v>
      </c>
      <c r="AD19" s="77">
        <f t="shared" si="1"/>
        <v>0</v>
      </c>
    </row>
    <row r="20" spans="1:30" ht="39.950000000000003" customHeight="1">
      <c r="A20" s="133">
        <v>39</v>
      </c>
      <c r="B20" s="247">
        <v>11.811023622047244</v>
      </c>
      <c r="C20" s="245">
        <v>12.401574803149606</v>
      </c>
      <c r="D20" s="245">
        <v>12.992125984251969</v>
      </c>
      <c r="E20" s="245">
        <v>13.58267716535433</v>
      </c>
      <c r="F20" s="245">
        <v>14.173228346456693</v>
      </c>
      <c r="G20" s="245">
        <v>14.763779527559056</v>
      </c>
      <c r="H20" s="245">
        <v>15.354330708661417</v>
      </c>
      <c r="I20" s="244">
        <v>15.94488188976378</v>
      </c>
      <c r="J20" s="244">
        <v>16.535433070866141</v>
      </c>
      <c r="K20" s="223">
        <v>17.25</v>
      </c>
      <c r="L20" s="246">
        <v>18.30708661417323</v>
      </c>
      <c r="M20" s="37"/>
      <c r="N20" s="133">
        <v>39</v>
      </c>
      <c r="O20" s="247"/>
      <c r="P20" s="245"/>
      <c r="Q20" s="245"/>
      <c r="R20" s="245"/>
      <c r="S20" s="245"/>
      <c r="T20" s="245"/>
      <c r="U20" s="245"/>
      <c r="V20" s="244"/>
      <c r="W20" s="244"/>
      <c r="X20" s="223"/>
      <c r="Y20" s="246">
        <v>18.30708661417323</v>
      </c>
      <c r="Z20" s="37"/>
      <c r="AA20" s="219">
        <v>149.99</v>
      </c>
      <c r="AB20" s="220">
        <v>299.99</v>
      </c>
      <c r="AC20" s="291">
        <f t="shared" si="2"/>
        <v>0</v>
      </c>
      <c r="AD20" s="77">
        <f t="shared" si="1"/>
        <v>0</v>
      </c>
    </row>
    <row r="21" spans="1:30" ht="39.950000000000003" customHeight="1">
      <c r="A21" s="133">
        <v>40</v>
      </c>
      <c r="B21" s="243">
        <v>12.204724409448819</v>
      </c>
      <c r="C21" s="244">
        <v>12.795275590551181</v>
      </c>
      <c r="D21" s="245">
        <v>13.385826771653543</v>
      </c>
      <c r="E21" s="245">
        <v>13.976377952755906</v>
      </c>
      <c r="F21" s="245">
        <v>14.566929133858267</v>
      </c>
      <c r="G21" s="245">
        <v>15.15748031496063</v>
      </c>
      <c r="H21" s="245">
        <v>15.748031496062993</v>
      </c>
      <c r="I21" s="244">
        <v>16.338582677165356</v>
      </c>
      <c r="J21" s="244">
        <v>16.929133858267715</v>
      </c>
      <c r="K21" s="223">
        <v>17.5</v>
      </c>
      <c r="L21" s="246">
        <v>18.503937007874015</v>
      </c>
      <c r="M21" s="37"/>
      <c r="N21" s="133">
        <v>40</v>
      </c>
      <c r="O21" s="243"/>
      <c r="P21" s="244"/>
      <c r="Q21" s="245"/>
      <c r="R21" s="245"/>
      <c r="S21" s="245"/>
      <c r="T21" s="245"/>
      <c r="U21" s="245"/>
      <c r="V21" s="244"/>
      <c r="W21" s="244"/>
      <c r="X21" s="223"/>
      <c r="Y21" s="246">
        <v>18.503937007874015</v>
      </c>
      <c r="Z21" s="37"/>
      <c r="AA21" s="219">
        <v>149.99</v>
      </c>
      <c r="AB21" s="220">
        <v>299.99</v>
      </c>
      <c r="AC21" s="291">
        <f t="shared" si="2"/>
        <v>0</v>
      </c>
      <c r="AD21" s="77">
        <f t="shared" si="1"/>
        <v>0</v>
      </c>
    </row>
    <row r="22" spans="1:30" ht="39.950000000000003" customHeight="1">
      <c r="A22" s="133">
        <v>41</v>
      </c>
      <c r="B22" s="243">
        <v>12.204724409448819</v>
      </c>
      <c r="C22" s="244">
        <v>12.795275590551181</v>
      </c>
      <c r="D22" s="245">
        <v>13.385826771653543</v>
      </c>
      <c r="E22" s="245">
        <v>13.976377952755906</v>
      </c>
      <c r="F22" s="245">
        <v>14.566929133858267</v>
      </c>
      <c r="G22" s="245">
        <v>15.15748031496063</v>
      </c>
      <c r="H22" s="244">
        <v>15.748031496062993</v>
      </c>
      <c r="I22" s="244">
        <v>16.338582677165356</v>
      </c>
      <c r="J22" s="244">
        <v>16.929133858267715</v>
      </c>
      <c r="K22" s="223">
        <v>18</v>
      </c>
      <c r="L22" s="246">
        <v>18.700787401574804</v>
      </c>
      <c r="M22" s="37"/>
      <c r="N22" s="133">
        <v>41</v>
      </c>
      <c r="O22" s="243"/>
      <c r="P22" s="244"/>
      <c r="Q22" s="245"/>
      <c r="R22" s="245"/>
      <c r="S22" s="245"/>
      <c r="T22" s="245"/>
      <c r="U22" s="244"/>
      <c r="V22" s="244"/>
      <c r="W22" s="244"/>
      <c r="X22" s="223"/>
      <c r="Y22" s="246">
        <v>18.700787401574804</v>
      </c>
      <c r="Z22" s="37"/>
      <c r="AA22" s="219">
        <v>149.99</v>
      </c>
      <c r="AB22" s="220">
        <v>299.99</v>
      </c>
      <c r="AC22" s="291">
        <f t="shared" si="2"/>
        <v>0</v>
      </c>
      <c r="AD22" s="77">
        <f t="shared" si="1"/>
        <v>0</v>
      </c>
    </row>
    <row r="23" spans="1:30" ht="39.950000000000003" customHeight="1">
      <c r="A23" s="133">
        <v>42</v>
      </c>
      <c r="B23" s="221"/>
      <c r="C23" s="222">
        <v>12.992125984251969</v>
      </c>
      <c r="D23" s="244">
        <v>13.58267716535433</v>
      </c>
      <c r="E23" s="245">
        <v>14.173228346456693</v>
      </c>
      <c r="F23" s="245">
        <v>14.763779527559056</v>
      </c>
      <c r="G23" s="245">
        <v>15.354330708661417</v>
      </c>
      <c r="H23" s="244">
        <v>15.94488188976378</v>
      </c>
      <c r="I23" s="244">
        <v>16.535433070866141</v>
      </c>
      <c r="J23" s="244">
        <v>17.125984251968504</v>
      </c>
      <c r="K23" s="223">
        <v>18</v>
      </c>
      <c r="L23" s="246">
        <v>19.094488188976378</v>
      </c>
      <c r="M23" s="37"/>
      <c r="N23" s="133">
        <v>42</v>
      </c>
      <c r="O23" s="221"/>
      <c r="P23" s="222"/>
      <c r="Q23" s="244"/>
      <c r="R23" s="245"/>
      <c r="S23" s="245"/>
      <c r="T23" s="245"/>
      <c r="U23" s="244"/>
      <c r="V23" s="244"/>
      <c r="W23" s="244"/>
      <c r="X23" s="223"/>
      <c r="Y23" s="246">
        <v>19.094488188976378</v>
      </c>
      <c r="Z23" s="37"/>
      <c r="AA23" s="219">
        <v>149.99</v>
      </c>
      <c r="AB23" s="220">
        <v>299.99</v>
      </c>
      <c r="AC23" s="291">
        <f t="shared" si="2"/>
        <v>0</v>
      </c>
      <c r="AD23" s="77">
        <f t="shared" si="1"/>
        <v>0</v>
      </c>
    </row>
    <row r="24" spans="1:30" ht="39.950000000000003" customHeight="1">
      <c r="A24" s="133">
        <v>43</v>
      </c>
      <c r="B24" s="221"/>
      <c r="C24" s="226"/>
      <c r="D24" s="244">
        <v>13.779527559055119</v>
      </c>
      <c r="E24" s="244">
        <v>14.37007874015748</v>
      </c>
      <c r="F24" s="244">
        <v>14.960629921259843</v>
      </c>
      <c r="G24" s="244">
        <v>15.75</v>
      </c>
      <c r="H24" s="222">
        <v>16.5</v>
      </c>
      <c r="I24" s="222">
        <v>17.25</v>
      </c>
      <c r="J24" s="226"/>
      <c r="K24" s="227"/>
      <c r="L24" s="246">
        <v>19.488188976377952</v>
      </c>
      <c r="M24" s="37"/>
      <c r="N24" s="133">
        <v>43</v>
      </c>
      <c r="O24" s="221"/>
      <c r="P24" s="226"/>
      <c r="Q24" s="244"/>
      <c r="R24" s="244"/>
      <c r="S24" s="244"/>
      <c r="T24" s="244"/>
      <c r="U24" s="222"/>
      <c r="V24" s="222"/>
      <c r="W24" s="226"/>
      <c r="X24" s="227"/>
      <c r="Y24" s="246">
        <v>19.488188976377952</v>
      </c>
      <c r="Z24" s="37"/>
      <c r="AA24" s="219">
        <v>149.99</v>
      </c>
      <c r="AB24" s="220">
        <v>299.99</v>
      </c>
      <c r="AC24" s="291">
        <f>SUM(Q24:V24)</f>
        <v>0</v>
      </c>
      <c r="AD24" s="77">
        <f t="shared" si="1"/>
        <v>0</v>
      </c>
    </row>
    <row r="25" spans="1:30" ht="39.950000000000003" customHeight="1">
      <c r="A25" s="133">
        <v>44</v>
      </c>
      <c r="B25" s="221"/>
      <c r="C25" s="226"/>
      <c r="D25" s="222">
        <v>13.976377952755906</v>
      </c>
      <c r="E25" s="244">
        <v>14.566929133858267</v>
      </c>
      <c r="F25" s="244">
        <v>15.15748031496063</v>
      </c>
      <c r="G25" s="244">
        <v>16</v>
      </c>
      <c r="H25" s="222">
        <v>16.75</v>
      </c>
      <c r="I25" s="222">
        <v>17.5</v>
      </c>
      <c r="J25" s="226"/>
      <c r="K25" s="227"/>
      <c r="L25" s="246">
        <v>19.881889763779526</v>
      </c>
      <c r="M25" s="37"/>
      <c r="N25" s="133">
        <v>44</v>
      </c>
      <c r="O25" s="221"/>
      <c r="P25" s="226"/>
      <c r="Q25" s="222"/>
      <c r="R25" s="244"/>
      <c r="S25" s="244"/>
      <c r="T25" s="244"/>
      <c r="U25" s="222"/>
      <c r="V25" s="222"/>
      <c r="W25" s="226"/>
      <c r="X25" s="227"/>
      <c r="Y25" s="246">
        <v>19.881889763779526</v>
      </c>
      <c r="Z25" s="37"/>
      <c r="AA25" s="219">
        <v>149.99</v>
      </c>
      <c r="AB25" s="220">
        <v>299.99</v>
      </c>
      <c r="AC25" s="291">
        <f>SUM(Q25:V25)</f>
        <v>0</v>
      </c>
      <c r="AD25" s="77">
        <f t="shared" si="1"/>
        <v>0</v>
      </c>
    </row>
    <row r="26" spans="1:30" ht="39.950000000000003" customHeight="1" thickBot="1">
      <c r="A26" s="228">
        <v>45</v>
      </c>
      <c r="B26" s="229"/>
      <c r="C26" s="232"/>
      <c r="D26" s="231">
        <v>14.173228346456693</v>
      </c>
      <c r="E26" s="248">
        <v>14.763779527559056</v>
      </c>
      <c r="F26" s="248">
        <v>15.354330708661417</v>
      </c>
      <c r="G26" s="248">
        <v>16</v>
      </c>
      <c r="H26" s="231">
        <v>16.75</v>
      </c>
      <c r="I26" s="231">
        <v>17.5</v>
      </c>
      <c r="J26" s="232"/>
      <c r="K26" s="233"/>
      <c r="L26" s="249">
        <v>20.275590551181104</v>
      </c>
      <c r="M26" s="37"/>
      <c r="N26" s="228">
        <v>45</v>
      </c>
      <c r="O26" s="229"/>
      <c r="P26" s="232"/>
      <c r="Q26" s="231"/>
      <c r="R26" s="248"/>
      <c r="S26" s="248"/>
      <c r="T26" s="248"/>
      <c r="U26" s="231"/>
      <c r="V26" s="231"/>
      <c r="W26" s="232"/>
      <c r="X26" s="233"/>
      <c r="Y26" s="249">
        <v>20.275590551181104</v>
      </c>
      <c r="Z26" s="37"/>
      <c r="AA26" s="219">
        <v>149.99</v>
      </c>
      <c r="AB26" s="220">
        <v>299.99</v>
      </c>
      <c r="AC26" s="291">
        <f>SUM(Q26:V26)</f>
        <v>0</v>
      </c>
      <c r="AD26" s="250">
        <f t="shared" si="1"/>
        <v>0</v>
      </c>
    </row>
    <row r="27" spans="1:30" ht="24" customHeight="1" thickBo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251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251"/>
      <c r="Y27" s="37"/>
      <c r="Z27" s="37"/>
      <c r="AA27" s="63"/>
      <c r="AB27" s="63"/>
      <c r="AC27" s="293"/>
      <c r="AD27" s="63"/>
    </row>
    <row r="28" spans="1:30" ht="35.1" customHeight="1" thickBot="1">
      <c r="A28" s="75"/>
      <c r="B28" s="57" t="s">
        <v>198</v>
      </c>
      <c r="C28" s="208" t="s">
        <v>199</v>
      </c>
      <c r="D28" s="208" t="s">
        <v>200</v>
      </c>
      <c r="E28" s="208" t="s">
        <v>201</v>
      </c>
      <c r="F28" s="208" t="s">
        <v>202</v>
      </c>
      <c r="G28" s="208" t="s">
        <v>203</v>
      </c>
      <c r="H28" s="208" t="s">
        <v>204</v>
      </c>
      <c r="I28" s="208" t="s">
        <v>205</v>
      </c>
      <c r="J28" s="208" t="s">
        <v>206</v>
      </c>
      <c r="K28" s="209" t="s">
        <v>207</v>
      </c>
      <c r="L28" s="75" t="s">
        <v>210</v>
      </c>
      <c r="M28" s="37"/>
      <c r="N28" s="75"/>
      <c r="O28" s="57" t="s">
        <v>198</v>
      </c>
      <c r="P28" s="208" t="s">
        <v>199</v>
      </c>
      <c r="Q28" s="208" t="s">
        <v>200</v>
      </c>
      <c r="R28" s="208" t="s">
        <v>201</v>
      </c>
      <c r="S28" s="208" t="s">
        <v>202</v>
      </c>
      <c r="T28" s="208" t="s">
        <v>203</v>
      </c>
      <c r="U28" s="208" t="s">
        <v>204</v>
      </c>
      <c r="V28" s="208" t="s">
        <v>205</v>
      </c>
      <c r="W28" s="208" t="s">
        <v>206</v>
      </c>
      <c r="X28" s="209" t="s">
        <v>207</v>
      </c>
      <c r="Y28" s="75" t="s">
        <v>210</v>
      </c>
      <c r="Z28" s="37"/>
      <c r="AA28" s="212"/>
      <c r="AB28" s="212"/>
      <c r="AC28" s="290"/>
      <c r="AD28" s="212"/>
    </row>
    <row r="29" spans="1:30" ht="39.950000000000003" customHeight="1">
      <c r="A29" s="133">
        <v>37</v>
      </c>
      <c r="B29" s="243">
        <v>11.023622047244094</v>
      </c>
      <c r="C29" s="222">
        <v>11.614173228346457</v>
      </c>
      <c r="D29" s="222">
        <v>12.204724409448819</v>
      </c>
      <c r="E29" s="222">
        <v>12.795275590551181</v>
      </c>
      <c r="F29" s="222">
        <v>13.385826771653543</v>
      </c>
      <c r="G29" s="222">
        <v>13.976377952755906</v>
      </c>
      <c r="H29" s="222">
        <v>14.566929133858267</v>
      </c>
      <c r="I29" s="222">
        <v>15.15748031496063</v>
      </c>
      <c r="J29" s="222">
        <v>15.748031496062993</v>
      </c>
      <c r="K29" s="223">
        <v>16.5</v>
      </c>
      <c r="L29" s="246">
        <v>18.897637795275589</v>
      </c>
      <c r="M29" s="37"/>
      <c r="N29" s="133">
        <v>37</v>
      </c>
      <c r="O29" s="243"/>
      <c r="P29" s="222"/>
      <c r="Q29" s="222"/>
      <c r="R29" s="222"/>
      <c r="S29" s="222"/>
      <c r="T29" s="222"/>
      <c r="U29" s="222"/>
      <c r="V29" s="222"/>
      <c r="W29" s="222"/>
      <c r="X29" s="223"/>
      <c r="Y29" s="246">
        <v>18.897637795275589</v>
      </c>
      <c r="Z29" s="37"/>
      <c r="AA29" s="219">
        <v>149.99</v>
      </c>
      <c r="AB29" s="220">
        <v>299.99</v>
      </c>
      <c r="AC29" s="291">
        <f t="shared" ref="AC29:AC34" si="3">SUM(O29:X29)</f>
        <v>0</v>
      </c>
      <c r="AD29" s="77">
        <f t="shared" ref="AD29:AD37" si="4">AC29*AA29</f>
        <v>0</v>
      </c>
    </row>
    <row r="30" spans="1:30" ht="39.950000000000003" customHeight="1">
      <c r="A30" s="133">
        <v>38</v>
      </c>
      <c r="B30" s="243">
        <v>11.614173228346457</v>
      </c>
      <c r="C30" s="244">
        <v>12.204724409448819</v>
      </c>
      <c r="D30" s="244">
        <v>12.795275590551181</v>
      </c>
      <c r="E30" s="244">
        <v>13.385826771653543</v>
      </c>
      <c r="F30" s="244">
        <v>13.976377952755906</v>
      </c>
      <c r="G30" s="244">
        <v>14.566929133858267</v>
      </c>
      <c r="H30" s="222">
        <v>15.15748031496063</v>
      </c>
      <c r="I30" s="222">
        <v>15.748031496062993</v>
      </c>
      <c r="J30" s="222">
        <v>16.338582677165356</v>
      </c>
      <c r="K30" s="223">
        <v>17</v>
      </c>
      <c r="L30" s="246">
        <v>19.094488188976378</v>
      </c>
      <c r="M30" s="37"/>
      <c r="N30" s="133">
        <v>38</v>
      </c>
      <c r="O30" s="243"/>
      <c r="P30" s="244"/>
      <c r="Q30" s="244"/>
      <c r="R30" s="244"/>
      <c r="S30" s="244"/>
      <c r="T30" s="244"/>
      <c r="U30" s="222"/>
      <c r="V30" s="222"/>
      <c r="W30" s="222"/>
      <c r="X30" s="223"/>
      <c r="Y30" s="246">
        <v>19.094488188976378</v>
      </c>
      <c r="Z30" s="37"/>
      <c r="AA30" s="219">
        <v>149.99</v>
      </c>
      <c r="AB30" s="220">
        <v>299.99</v>
      </c>
      <c r="AC30" s="291">
        <f t="shared" si="3"/>
        <v>0</v>
      </c>
      <c r="AD30" s="77">
        <f t="shared" si="4"/>
        <v>0</v>
      </c>
    </row>
    <row r="31" spans="1:30" ht="39.950000000000003" customHeight="1">
      <c r="A31" s="133">
        <v>39</v>
      </c>
      <c r="B31" s="243">
        <v>11.811023622047244</v>
      </c>
      <c r="C31" s="244">
        <v>12.401574803149606</v>
      </c>
      <c r="D31" s="244">
        <v>12.992125984251969</v>
      </c>
      <c r="E31" s="244">
        <v>13.58267716535433</v>
      </c>
      <c r="F31" s="244">
        <v>14.173228346456693</v>
      </c>
      <c r="G31" s="244">
        <v>14.763779527559056</v>
      </c>
      <c r="H31" s="244">
        <v>15.354330708661417</v>
      </c>
      <c r="I31" s="222">
        <v>15.94488188976378</v>
      </c>
      <c r="J31" s="222">
        <v>16.535433070866141</v>
      </c>
      <c r="K31" s="223">
        <v>17.25</v>
      </c>
      <c r="L31" s="246">
        <v>19.488188976377952</v>
      </c>
      <c r="M31" s="37"/>
      <c r="N31" s="133">
        <v>39</v>
      </c>
      <c r="O31" s="243"/>
      <c r="P31" s="244"/>
      <c r="Q31" s="244"/>
      <c r="R31" s="244"/>
      <c r="S31" s="244"/>
      <c r="T31" s="244"/>
      <c r="U31" s="244"/>
      <c r="V31" s="222"/>
      <c r="W31" s="222"/>
      <c r="X31" s="223"/>
      <c r="Y31" s="246">
        <v>19.488188976377952</v>
      </c>
      <c r="Z31" s="37"/>
      <c r="AA31" s="219">
        <v>149.99</v>
      </c>
      <c r="AB31" s="220">
        <v>299.99</v>
      </c>
      <c r="AC31" s="291">
        <f t="shared" si="3"/>
        <v>0</v>
      </c>
      <c r="AD31" s="77">
        <f t="shared" si="4"/>
        <v>0</v>
      </c>
    </row>
    <row r="32" spans="1:30" ht="39.950000000000003" customHeight="1">
      <c r="A32" s="133">
        <v>40</v>
      </c>
      <c r="B32" s="243">
        <v>12.204724409448819</v>
      </c>
      <c r="C32" s="244">
        <v>12.795275590551181</v>
      </c>
      <c r="D32" s="244">
        <v>13.385826771653543</v>
      </c>
      <c r="E32" s="244">
        <v>13.976377952755906</v>
      </c>
      <c r="F32" s="244">
        <v>14.566929133858267</v>
      </c>
      <c r="G32" s="244">
        <v>15.15748031496063</v>
      </c>
      <c r="H32" s="244">
        <v>15.748031496062993</v>
      </c>
      <c r="I32" s="222">
        <v>16.338582677165356</v>
      </c>
      <c r="J32" s="222">
        <v>16.929133858267715</v>
      </c>
      <c r="K32" s="223">
        <v>17.5</v>
      </c>
      <c r="L32" s="246">
        <v>19.685039370078741</v>
      </c>
      <c r="M32" s="37"/>
      <c r="N32" s="133">
        <v>40</v>
      </c>
      <c r="O32" s="243"/>
      <c r="P32" s="244"/>
      <c r="Q32" s="244"/>
      <c r="R32" s="244"/>
      <c r="S32" s="244"/>
      <c r="T32" s="244"/>
      <c r="U32" s="244"/>
      <c r="V32" s="222"/>
      <c r="W32" s="222"/>
      <c r="X32" s="223"/>
      <c r="Y32" s="246">
        <v>19.685039370078741</v>
      </c>
      <c r="Z32" s="37"/>
      <c r="AA32" s="219">
        <v>149.99</v>
      </c>
      <c r="AB32" s="220">
        <v>299.99</v>
      </c>
      <c r="AC32" s="291">
        <f t="shared" si="3"/>
        <v>0</v>
      </c>
      <c r="AD32" s="77">
        <f t="shared" si="4"/>
        <v>0</v>
      </c>
    </row>
    <row r="33" spans="1:30" ht="39.950000000000003" customHeight="1">
      <c r="A33" s="133">
        <v>41</v>
      </c>
      <c r="B33" s="243">
        <v>12.204724409448819</v>
      </c>
      <c r="C33" s="244">
        <v>12.795275590551181</v>
      </c>
      <c r="D33" s="244">
        <v>13.385826771653543</v>
      </c>
      <c r="E33" s="244">
        <v>13.976377952755906</v>
      </c>
      <c r="F33" s="244">
        <v>14.566929133858267</v>
      </c>
      <c r="G33" s="244">
        <v>15.15748031496063</v>
      </c>
      <c r="H33" s="244">
        <v>15.748031496062993</v>
      </c>
      <c r="I33" s="222">
        <v>16.338582677165356</v>
      </c>
      <c r="J33" s="222">
        <v>16.929133858267715</v>
      </c>
      <c r="K33" s="223">
        <v>18</v>
      </c>
      <c r="L33" s="246">
        <v>19.881889763779526</v>
      </c>
      <c r="M33" s="37"/>
      <c r="N33" s="133">
        <v>41</v>
      </c>
      <c r="O33" s="243"/>
      <c r="P33" s="244"/>
      <c r="Q33" s="244"/>
      <c r="R33" s="244"/>
      <c r="S33" s="244"/>
      <c r="T33" s="244"/>
      <c r="U33" s="244"/>
      <c r="V33" s="222"/>
      <c r="W33" s="222"/>
      <c r="X33" s="223"/>
      <c r="Y33" s="246">
        <v>19.881889763779526</v>
      </c>
      <c r="Z33" s="37"/>
      <c r="AA33" s="219">
        <v>149.99</v>
      </c>
      <c r="AB33" s="220">
        <v>299.99</v>
      </c>
      <c r="AC33" s="291">
        <f t="shared" si="3"/>
        <v>0</v>
      </c>
      <c r="AD33" s="77">
        <f t="shared" si="4"/>
        <v>0</v>
      </c>
    </row>
    <row r="34" spans="1:30" ht="39.950000000000003" customHeight="1">
      <c r="A34" s="133">
        <v>42</v>
      </c>
      <c r="B34" s="221"/>
      <c r="C34" s="222">
        <v>12.992125984251969</v>
      </c>
      <c r="D34" s="244">
        <v>13.58267716535433</v>
      </c>
      <c r="E34" s="244">
        <v>14.173228346456693</v>
      </c>
      <c r="F34" s="244">
        <v>14.763779527559056</v>
      </c>
      <c r="G34" s="244">
        <v>15.354330708661417</v>
      </c>
      <c r="H34" s="244">
        <v>15.94488188976378</v>
      </c>
      <c r="I34" s="222">
        <v>16.535433070866141</v>
      </c>
      <c r="J34" s="222">
        <v>17.125984251968504</v>
      </c>
      <c r="K34" s="223">
        <v>18</v>
      </c>
      <c r="L34" s="246">
        <v>20.275590551181104</v>
      </c>
      <c r="M34" s="37"/>
      <c r="N34" s="133">
        <v>42</v>
      </c>
      <c r="O34" s="221"/>
      <c r="P34" s="222"/>
      <c r="Q34" s="244"/>
      <c r="R34" s="244"/>
      <c r="S34" s="244"/>
      <c r="T34" s="244"/>
      <c r="U34" s="244"/>
      <c r="V34" s="222"/>
      <c r="W34" s="222"/>
      <c r="X34" s="223"/>
      <c r="Y34" s="246">
        <v>20.275590551181104</v>
      </c>
      <c r="Z34" s="37"/>
      <c r="AA34" s="219">
        <v>149.99</v>
      </c>
      <c r="AB34" s="220">
        <v>299.99</v>
      </c>
      <c r="AC34" s="291">
        <f t="shared" si="3"/>
        <v>0</v>
      </c>
      <c r="AD34" s="77">
        <f t="shared" si="4"/>
        <v>0</v>
      </c>
    </row>
    <row r="35" spans="1:30" ht="39.950000000000003" customHeight="1">
      <c r="A35" s="133">
        <v>43</v>
      </c>
      <c r="B35" s="221"/>
      <c r="C35" s="226"/>
      <c r="D35" s="222">
        <v>13.779527559055119</v>
      </c>
      <c r="E35" s="244">
        <v>14.37007874015748</v>
      </c>
      <c r="F35" s="244">
        <v>14.960629921259843</v>
      </c>
      <c r="G35" s="244">
        <v>15.75</v>
      </c>
      <c r="H35" s="222">
        <v>16.5</v>
      </c>
      <c r="I35" s="222">
        <v>17.25</v>
      </c>
      <c r="J35" s="226"/>
      <c r="K35" s="227"/>
      <c r="L35" s="246">
        <v>20.669291338582678</v>
      </c>
      <c r="M35" s="37"/>
      <c r="N35" s="133">
        <v>43</v>
      </c>
      <c r="O35" s="221"/>
      <c r="P35" s="226"/>
      <c r="Q35" s="222"/>
      <c r="R35" s="244"/>
      <c r="S35" s="244"/>
      <c r="T35" s="244"/>
      <c r="U35" s="222"/>
      <c r="V35" s="222"/>
      <c r="W35" s="226"/>
      <c r="X35" s="227"/>
      <c r="Y35" s="246">
        <v>20.669291338582678</v>
      </c>
      <c r="Z35" s="37"/>
      <c r="AA35" s="219">
        <v>149.99</v>
      </c>
      <c r="AB35" s="220">
        <v>299.99</v>
      </c>
      <c r="AC35" s="291">
        <f>SUM(Q35:V35)</f>
        <v>0</v>
      </c>
      <c r="AD35" s="77">
        <f t="shared" si="4"/>
        <v>0</v>
      </c>
    </row>
    <row r="36" spans="1:30" ht="39.950000000000003" customHeight="1">
      <c r="A36" s="133">
        <v>44</v>
      </c>
      <c r="B36" s="221"/>
      <c r="C36" s="226"/>
      <c r="D36" s="222">
        <v>13.976377952755906</v>
      </c>
      <c r="E36" s="244">
        <v>14.566929133858267</v>
      </c>
      <c r="F36" s="244">
        <v>15.15748031496063</v>
      </c>
      <c r="G36" s="244">
        <v>16</v>
      </c>
      <c r="H36" s="222">
        <v>16.75</v>
      </c>
      <c r="I36" s="222">
        <v>17.5</v>
      </c>
      <c r="J36" s="226"/>
      <c r="K36" s="227"/>
      <c r="L36" s="246">
        <v>21.062992125984252</v>
      </c>
      <c r="M36" s="37"/>
      <c r="N36" s="133">
        <v>44</v>
      </c>
      <c r="O36" s="221"/>
      <c r="P36" s="226"/>
      <c r="Q36" s="222"/>
      <c r="R36" s="244"/>
      <c r="S36" s="244"/>
      <c r="T36" s="244"/>
      <c r="U36" s="222"/>
      <c r="V36" s="222"/>
      <c r="W36" s="226"/>
      <c r="X36" s="227"/>
      <c r="Y36" s="246">
        <v>21.062992125984252</v>
      </c>
      <c r="Z36" s="37"/>
      <c r="AA36" s="219">
        <v>149.99</v>
      </c>
      <c r="AB36" s="220">
        <v>299.99</v>
      </c>
      <c r="AC36" s="291">
        <f t="shared" ref="AC36:AC37" si="5">SUM(Q36:V36)</f>
        <v>0</v>
      </c>
      <c r="AD36" s="77">
        <f t="shared" si="4"/>
        <v>0</v>
      </c>
    </row>
    <row r="37" spans="1:30" ht="39.950000000000003" customHeight="1" thickBot="1">
      <c r="A37" s="228">
        <v>45</v>
      </c>
      <c r="B37" s="229"/>
      <c r="C37" s="232"/>
      <c r="D37" s="231">
        <v>14.173228346456693</v>
      </c>
      <c r="E37" s="248">
        <v>14.763779527559056</v>
      </c>
      <c r="F37" s="248">
        <v>15.354330708661417</v>
      </c>
      <c r="G37" s="248">
        <v>16</v>
      </c>
      <c r="H37" s="231">
        <v>16.75</v>
      </c>
      <c r="I37" s="231">
        <v>17.5</v>
      </c>
      <c r="J37" s="232"/>
      <c r="K37" s="233"/>
      <c r="L37" s="249">
        <v>21.456692913385826</v>
      </c>
      <c r="M37" s="37"/>
      <c r="N37" s="228">
        <v>45</v>
      </c>
      <c r="O37" s="229"/>
      <c r="P37" s="232"/>
      <c r="Q37" s="231"/>
      <c r="R37" s="248"/>
      <c r="S37" s="248"/>
      <c r="T37" s="248"/>
      <c r="U37" s="231"/>
      <c r="V37" s="231"/>
      <c r="W37" s="232"/>
      <c r="X37" s="233"/>
      <c r="Y37" s="249">
        <v>21.456692913385826</v>
      </c>
      <c r="Z37" s="37"/>
      <c r="AA37" s="219">
        <v>149.99</v>
      </c>
      <c r="AB37" s="220">
        <v>299.99</v>
      </c>
      <c r="AC37" s="294">
        <f t="shared" si="5"/>
        <v>0</v>
      </c>
      <c r="AD37" s="77">
        <f t="shared" si="4"/>
        <v>0</v>
      </c>
    </row>
    <row r="38" spans="1:30" ht="24" customHeight="1" thickBot="1">
      <c r="B38" s="253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3"/>
      <c r="O38" s="277"/>
      <c r="P38" s="278"/>
      <c r="Q38" s="278"/>
      <c r="R38" s="278"/>
      <c r="S38" s="254"/>
      <c r="T38" s="254"/>
      <c r="U38" s="255"/>
      <c r="V38" s="255"/>
      <c r="W38" s="254"/>
      <c r="X38" s="254"/>
      <c r="Y38" s="254"/>
      <c r="Z38" s="253"/>
      <c r="AA38" s="253"/>
      <c r="AB38" s="254"/>
      <c r="AC38" s="295"/>
      <c r="AD38" s="298"/>
    </row>
    <row r="39" spans="1:30" ht="35.1" customHeight="1" thickBot="1">
      <c r="F39" s="37"/>
      <c r="G39" s="37"/>
      <c r="H39" s="37"/>
      <c r="I39" s="37"/>
      <c r="J39" s="37"/>
      <c r="K39" s="37"/>
      <c r="L39" s="37"/>
      <c r="M39" s="37"/>
      <c r="N39" s="37"/>
      <c r="P39" s="256" t="s">
        <v>211</v>
      </c>
      <c r="Q39" s="257"/>
      <c r="R39" s="257"/>
      <c r="S39" s="59"/>
      <c r="T39" s="37"/>
      <c r="U39" s="256" t="s">
        <v>212</v>
      </c>
      <c r="V39" s="257"/>
      <c r="W39" s="257"/>
      <c r="X39" s="72"/>
      <c r="Y39" s="37"/>
      <c r="Z39" s="37"/>
      <c r="AA39" s="37"/>
      <c r="AB39" s="37"/>
    </row>
    <row r="40" spans="1:30" ht="35.1" customHeight="1" thickBot="1">
      <c r="F40" s="37"/>
      <c r="P40" s="207" t="s">
        <v>84</v>
      </c>
      <c r="Q40" s="207" t="s">
        <v>197</v>
      </c>
      <c r="R40" s="235"/>
      <c r="S40" s="75" t="s">
        <v>208</v>
      </c>
      <c r="T40" s="37"/>
      <c r="U40" s="207" t="s">
        <v>84</v>
      </c>
      <c r="V40" s="207" t="s">
        <v>197</v>
      </c>
      <c r="W40" s="54"/>
      <c r="X40" s="75" t="s">
        <v>208</v>
      </c>
    </row>
    <row r="41" spans="1:30" ht="35.1" customHeight="1" thickBot="1">
      <c r="F41" s="259"/>
      <c r="P41" s="207" t="s">
        <v>213</v>
      </c>
      <c r="Q41" s="128">
        <v>35</v>
      </c>
      <c r="R41" s="258">
        <v>11</v>
      </c>
      <c r="S41" s="246">
        <v>16.338582677165356</v>
      </c>
      <c r="U41" s="207" t="s">
        <v>213</v>
      </c>
      <c r="V41" s="128">
        <v>35</v>
      </c>
      <c r="W41" s="258"/>
      <c r="X41" s="246">
        <v>16.338582677165356</v>
      </c>
      <c r="AA41" s="219">
        <v>129.99</v>
      </c>
      <c r="AB41" s="219">
        <v>259.99</v>
      </c>
      <c r="AC41" s="294">
        <f>W41</f>
        <v>0</v>
      </c>
      <c r="AD41" s="77">
        <f>AC41*AA41</f>
        <v>0</v>
      </c>
    </row>
    <row r="42" spans="1:30" ht="35.1" customHeight="1" thickBot="1">
      <c r="F42" s="259"/>
      <c r="P42" s="207">
        <v>3</v>
      </c>
      <c r="Q42" s="133">
        <v>36</v>
      </c>
      <c r="R42" s="261">
        <v>11.811023622047244</v>
      </c>
      <c r="S42" s="246">
        <v>16.535433070866141</v>
      </c>
      <c r="U42" s="207">
        <v>3</v>
      </c>
      <c r="V42" s="133">
        <v>36</v>
      </c>
      <c r="W42" s="261"/>
      <c r="X42" s="246">
        <v>16.535433070866141</v>
      </c>
      <c r="AA42" s="219">
        <v>129.99</v>
      </c>
      <c r="AB42" s="219">
        <v>259.99</v>
      </c>
      <c r="AC42" s="294">
        <f>W42</f>
        <v>0</v>
      </c>
      <c r="AD42" s="77">
        <f>AC42*AA42</f>
        <v>0</v>
      </c>
    </row>
    <row r="43" spans="1:30" ht="35.1" customHeight="1" thickBot="1">
      <c r="F43" s="259"/>
      <c r="P43" s="207">
        <v>4</v>
      </c>
      <c r="Q43" s="133">
        <v>37</v>
      </c>
      <c r="R43" s="261">
        <v>12.204724409448819</v>
      </c>
      <c r="S43" s="246">
        <v>16.535433070866141</v>
      </c>
      <c r="U43" s="207">
        <v>4</v>
      </c>
      <c r="V43" s="133">
        <v>37</v>
      </c>
      <c r="W43" s="261"/>
      <c r="X43" s="246">
        <v>16.535433070866141</v>
      </c>
      <c r="AA43" s="219">
        <v>129.99</v>
      </c>
      <c r="AB43" s="219">
        <v>259.99</v>
      </c>
      <c r="AC43" s="294">
        <f>W43</f>
        <v>0</v>
      </c>
      <c r="AD43" s="77">
        <f>AC43*AA43</f>
        <v>0</v>
      </c>
    </row>
    <row r="44" spans="1:30" ht="35.1" customHeight="1" thickBot="1">
      <c r="F44" s="259"/>
      <c r="P44" s="207">
        <v>5</v>
      </c>
      <c r="Q44" s="133">
        <v>38</v>
      </c>
      <c r="R44" s="261">
        <v>12.4015748031496</v>
      </c>
      <c r="S44" s="246">
        <v>16.535433070866141</v>
      </c>
      <c r="U44" s="207">
        <v>5</v>
      </c>
      <c r="V44" s="133">
        <v>38</v>
      </c>
      <c r="W44" s="261"/>
      <c r="X44" s="246">
        <v>16.535433070866141</v>
      </c>
      <c r="AA44" s="219">
        <v>129.99</v>
      </c>
      <c r="AB44" s="219">
        <v>259.99</v>
      </c>
      <c r="AC44" s="294">
        <f>W44</f>
        <v>0</v>
      </c>
      <c r="AD44" s="77">
        <f>AC44*AA44</f>
        <v>0</v>
      </c>
    </row>
    <row r="45" spans="1:30" ht="35.1" customHeight="1" thickBot="1">
      <c r="F45" s="259"/>
      <c r="G45" s="254"/>
      <c r="H45" s="254"/>
      <c r="I45" s="254"/>
      <c r="J45" s="254"/>
      <c r="K45" s="254"/>
      <c r="L45" s="254"/>
      <c r="M45" s="254"/>
      <c r="N45" s="254"/>
      <c r="P45" s="207">
        <v>6</v>
      </c>
      <c r="Q45" s="228">
        <v>39</v>
      </c>
      <c r="R45" s="262">
        <v>13</v>
      </c>
      <c r="S45" s="263">
        <v>17</v>
      </c>
      <c r="T45" s="254"/>
      <c r="U45" s="207">
        <v>6</v>
      </c>
      <c r="V45" s="228">
        <v>39</v>
      </c>
      <c r="W45" s="261"/>
      <c r="X45" s="263">
        <v>17</v>
      </c>
      <c r="Y45" s="254"/>
      <c r="Z45" s="254"/>
      <c r="AA45" s="219">
        <v>129.99</v>
      </c>
      <c r="AB45" s="219">
        <v>259.99</v>
      </c>
      <c r="AC45" s="294">
        <f>W45</f>
        <v>0</v>
      </c>
      <c r="AD45" s="77">
        <f>AC45*AA45</f>
        <v>0</v>
      </c>
    </row>
    <row r="46" spans="1:30" ht="24" customHeight="1">
      <c r="B46" s="100"/>
      <c r="C46" s="100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99"/>
      <c r="P46" s="99"/>
      <c r="Q46" s="264"/>
      <c r="AA46" s="52"/>
      <c r="AB46" s="52"/>
      <c r="AC46" s="296" t="s">
        <v>11</v>
      </c>
      <c r="AD46" s="36" t="s">
        <v>240</v>
      </c>
    </row>
    <row r="47" spans="1:30" ht="24" customHeight="1">
      <c r="C47" s="285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6"/>
      <c r="P47" s="286"/>
      <c r="Q47" s="281"/>
      <c r="R47" s="282"/>
      <c r="S47" s="282"/>
      <c r="T47" s="48"/>
      <c r="U47" s="48"/>
      <c r="V47" s="48"/>
      <c r="W47" s="48"/>
      <c r="X47" s="48"/>
      <c r="Y47" s="48"/>
      <c r="Z47" s="48"/>
      <c r="AA47" s="52" t="s">
        <v>214</v>
      </c>
      <c r="AB47" s="52"/>
      <c r="AC47" s="294">
        <f>SUM(AC9:AC14)+SUM(AC17:AC26)+SUM(AC29:AC37)+SUM(AC41:AC44)</f>
        <v>0</v>
      </c>
      <c r="AD47" s="76">
        <f>SUM(AD9:AD14)+SUM(AD17:AD26)+SUM(AD29:AD37)+SUM(AD41:AD45)</f>
        <v>0</v>
      </c>
    </row>
    <row r="48" spans="1:30" ht="20.100000000000001" customHeight="1">
      <c r="B48" s="100"/>
      <c r="AD48" s="265"/>
    </row>
    <row r="49" spans="2:30" s="48" customFormat="1" ht="45" customHeight="1">
      <c r="B49" s="280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2"/>
      <c r="S49" s="282"/>
      <c r="U49" s="283"/>
      <c r="AA49" s="50"/>
      <c r="AB49" s="50"/>
      <c r="AC49" s="299"/>
      <c r="AD49" s="284"/>
    </row>
    <row r="50" spans="2:30" ht="33.75" customHeight="1">
      <c r="AD50" s="265"/>
    </row>
    <row r="51" spans="2:30" ht="33.75" customHeight="1">
      <c r="AD51" s="265"/>
    </row>
    <row r="52" spans="2:30" ht="33.75" customHeight="1">
      <c r="AD52" s="265"/>
    </row>
    <row r="53" spans="2:30" ht="33.75" customHeight="1">
      <c r="AD53" s="265"/>
    </row>
    <row r="54" spans="2:30" ht="33.75" customHeight="1"/>
    <row r="55" spans="2:30" ht="33.75" customHeight="1"/>
    <row r="56" spans="2:30" ht="33.75" customHeight="1"/>
    <row r="57" spans="2:30" ht="33.75" customHeight="1"/>
    <row r="58" spans="2:30" ht="33.75" customHeight="1"/>
  </sheetData>
  <mergeCells count="7">
    <mergeCell ref="R3:X4"/>
    <mergeCell ref="A7:K7"/>
    <mergeCell ref="N7:X7"/>
    <mergeCell ref="D3:L3"/>
    <mergeCell ref="D4:L4"/>
    <mergeCell ref="C5:L5"/>
    <mergeCell ref="O3:P4"/>
  </mergeCells>
  <pageMargins left="0.19685039370078741" right="0.19685039370078741" top="0.19685039370078741" bottom="0.19685039370078741" header="0" footer="0"/>
  <pageSetup paperSize="9" scale="3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58"/>
  <sheetViews>
    <sheetView topLeftCell="A26" zoomScale="60" zoomScaleNormal="60" workbookViewId="0">
      <selection activeCell="N7" sqref="N7:X7"/>
    </sheetView>
  </sheetViews>
  <sheetFormatPr defaultColWidth="8.85546875" defaultRowHeight="24.75" customHeight="1"/>
  <cols>
    <col min="1" max="3" width="12.7109375" customWidth="1"/>
    <col min="4" max="11" width="12.7109375" style="418" customWidth="1"/>
    <col min="12" max="12" width="20" style="418" bestFit="1" customWidth="1"/>
    <col min="13" max="13" width="7.42578125" style="418" customWidth="1"/>
    <col min="14" max="14" width="5.85546875" style="418" customWidth="1"/>
    <col min="15" max="17" width="12.7109375" style="418" customWidth="1"/>
    <col min="18" max="19" width="12.7109375" style="199" customWidth="1"/>
    <col min="20" max="24" width="12.7109375" customWidth="1"/>
    <col min="25" max="25" width="20" bestFit="1" customWidth="1"/>
    <col min="26" max="26" width="2.42578125" customWidth="1"/>
    <col min="27" max="28" width="14.85546875" style="20" customWidth="1"/>
    <col min="29" max="29" width="11.42578125" style="292" customWidth="1"/>
    <col min="30" max="30" width="14" style="20" customWidth="1"/>
  </cols>
  <sheetData>
    <row r="1" spans="1:30" ht="0.95" customHeight="1"/>
    <row r="2" spans="1:30" ht="24" customHeight="1">
      <c r="Q2" s="199"/>
      <c r="S2"/>
    </row>
    <row r="3" spans="1:30" ht="28.5">
      <c r="B3" s="200" t="s">
        <v>18</v>
      </c>
      <c r="C3" s="418"/>
      <c r="D3" s="521"/>
      <c r="E3" s="521"/>
      <c r="F3" s="521"/>
      <c r="G3" s="521"/>
      <c r="H3" s="521"/>
      <c r="I3" s="521"/>
      <c r="J3" s="521"/>
      <c r="K3" s="521"/>
      <c r="L3" s="521"/>
      <c r="O3" s="488" t="s">
        <v>241</v>
      </c>
      <c r="P3" s="488"/>
      <c r="Q3" s="199"/>
      <c r="R3" s="518" t="s">
        <v>258</v>
      </c>
      <c r="S3" s="518"/>
      <c r="T3" s="518"/>
      <c r="U3" s="518"/>
      <c r="V3" s="518"/>
      <c r="W3" s="518"/>
      <c r="X3" s="518"/>
    </row>
    <row r="4" spans="1:30" ht="28.5">
      <c r="B4" s="200" t="s">
        <v>193</v>
      </c>
      <c r="C4" s="418"/>
      <c r="D4" s="522"/>
      <c r="E4" s="522"/>
      <c r="F4" s="522"/>
      <c r="G4" s="522"/>
      <c r="H4" s="522"/>
      <c r="I4" s="522"/>
      <c r="J4" s="522"/>
      <c r="K4" s="522"/>
      <c r="L4" s="522"/>
      <c r="O4" s="488"/>
      <c r="P4" s="488"/>
      <c r="Q4" s="199"/>
      <c r="R4" s="518"/>
      <c r="S4" s="518"/>
      <c r="T4" s="518"/>
      <c r="U4" s="518"/>
      <c r="V4" s="518"/>
      <c r="W4" s="518"/>
      <c r="X4" s="518"/>
    </row>
    <row r="5" spans="1:30" ht="24" customHeight="1">
      <c r="B5" s="200" t="s">
        <v>85</v>
      </c>
      <c r="C5" s="521"/>
      <c r="D5" s="521"/>
      <c r="E5" s="521"/>
      <c r="F5" s="521"/>
      <c r="G5" s="521"/>
      <c r="H5" s="521"/>
      <c r="I5" s="521"/>
      <c r="J5" s="521"/>
      <c r="K5" s="521"/>
      <c r="L5" s="521"/>
      <c r="Q5" s="20"/>
      <c r="R5" s="20"/>
      <c r="S5" s="20"/>
      <c r="T5" s="20"/>
      <c r="U5" s="20"/>
      <c r="V5" s="20"/>
      <c r="W5" s="20"/>
      <c r="X5" s="20"/>
    </row>
    <row r="6" spans="1:30" s="201" customFormat="1" ht="24" customHeight="1" thickBot="1">
      <c r="B6" s="202"/>
      <c r="C6" s="202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4"/>
      <c r="S6" s="204"/>
      <c r="AC6" s="288"/>
    </row>
    <row r="7" spans="1:30" s="201" customFormat="1" ht="35.1" customHeight="1" thickBot="1">
      <c r="A7" s="519" t="s">
        <v>195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205" t="s">
        <v>208</v>
      </c>
      <c r="M7" s="419"/>
      <c r="N7" s="519" t="s">
        <v>195</v>
      </c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205" t="s">
        <v>208</v>
      </c>
      <c r="Z7" s="206"/>
      <c r="AA7" s="36" t="s">
        <v>9</v>
      </c>
      <c r="AB7" s="36" t="s">
        <v>10</v>
      </c>
      <c r="AC7" s="297" t="s">
        <v>194</v>
      </c>
      <c r="AD7" s="36" t="s">
        <v>87</v>
      </c>
    </row>
    <row r="8" spans="1:30" s="20" customFormat="1" ht="35.1" customHeight="1" thickBot="1">
      <c r="A8" s="207" t="s">
        <v>197</v>
      </c>
      <c r="B8" s="415" t="s">
        <v>198</v>
      </c>
      <c r="C8" s="208" t="s">
        <v>199</v>
      </c>
      <c r="D8" s="208" t="s">
        <v>200</v>
      </c>
      <c r="E8" s="208" t="s">
        <v>201</v>
      </c>
      <c r="F8" s="208" t="s">
        <v>202</v>
      </c>
      <c r="G8" s="208" t="s">
        <v>203</v>
      </c>
      <c r="H8" s="208" t="s">
        <v>204</v>
      </c>
      <c r="I8" s="208" t="s">
        <v>205</v>
      </c>
      <c r="J8" s="208" t="s">
        <v>206</v>
      </c>
      <c r="K8" s="209" t="s">
        <v>207</v>
      </c>
      <c r="L8" s="210" t="s">
        <v>196</v>
      </c>
      <c r="M8" s="211"/>
      <c r="N8" s="207" t="s">
        <v>197</v>
      </c>
      <c r="O8" s="415" t="s">
        <v>198</v>
      </c>
      <c r="P8" s="208" t="s">
        <v>199</v>
      </c>
      <c r="Q8" s="208" t="s">
        <v>200</v>
      </c>
      <c r="R8" s="208" t="s">
        <v>201</v>
      </c>
      <c r="S8" s="208" t="s">
        <v>202</v>
      </c>
      <c r="T8" s="208" t="s">
        <v>203</v>
      </c>
      <c r="U8" s="208" t="s">
        <v>204</v>
      </c>
      <c r="V8" s="208" t="s">
        <v>205</v>
      </c>
      <c r="W8" s="208" t="s">
        <v>206</v>
      </c>
      <c r="X8" s="209" t="s">
        <v>207</v>
      </c>
      <c r="Y8" s="210" t="s">
        <v>196</v>
      </c>
      <c r="Z8" s="419"/>
      <c r="AA8" s="212" t="s">
        <v>240</v>
      </c>
      <c r="AB8" s="212" t="s">
        <v>240</v>
      </c>
      <c r="AC8" s="290"/>
    </row>
    <row r="9" spans="1:30" s="20" customFormat="1" ht="39.950000000000003" customHeight="1">
      <c r="A9" s="128">
        <v>36</v>
      </c>
      <c r="B9" s="213"/>
      <c r="C9" s="214">
        <v>11.614173228346457</v>
      </c>
      <c r="D9" s="214">
        <v>12.204724409448819</v>
      </c>
      <c r="E9" s="214">
        <v>12.795275590551181</v>
      </c>
      <c r="F9" s="214">
        <v>13.385826771653543</v>
      </c>
      <c r="G9" s="214">
        <v>13.976377952755906</v>
      </c>
      <c r="H9" s="214">
        <v>15</v>
      </c>
      <c r="I9" s="215"/>
      <c r="J9" s="215"/>
      <c r="K9" s="216"/>
      <c r="L9" s="217">
        <v>16.141732283464567</v>
      </c>
      <c r="M9" s="218"/>
      <c r="N9" s="128">
        <v>36</v>
      </c>
      <c r="O9" s="213"/>
      <c r="P9" s="214"/>
      <c r="Q9" s="214"/>
      <c r="R9" s="214"/>
      <c r="S9" s="214"/>
      <c r="T9" s="214"/>
      <c r="U9" s="214"/>
      <c r="V9" s="215"/>
      <c r="W9" s="215"/>
      <c r="X9" s="216"/>
      <c r="Y9" s="217">
        <v>16.141732283464567</v>
      </c>
      <c r="Z9" s="419"/>
      <c r="AA9" s="219">
        <v>149.99</v>
      </c>
      <c r="AB9" s="220">
        <v>299.99</v>
      </c>
      <c r="AC9" s="291">
        <f>SUM(P9:U9)</f>
        <v>0</v>
      </c>
      <c r="AD9" s="77">
        <f>AC9*AA9</f>
        <v>0</v>
      </c>
    </row>
    <row r="10" spans="1:30" s="20" customFormat="1" ht="39.950000000000003" customHeight="1">
      <c r="A10" s="133">
        <v>37</v>
      </c>
      <c r="B10" s="221"/>
      <c r="C10" s="222">
        <v>11.614173228346457</v>
      </c>
      <c r="D10" s="222">
        <v>12.204724409448819</v>
      </c>
      <c r="E10" s="222">
        <v>12.795275590551181</v>
      </c>
      <c r="F10" s="222">
        <v>13.385826771653543</v>
      </c>
      <c r="G10" s="222">
        <v>13.976377952755906</v>
      </c>
      <c r="H10" s="222">
        <v>14.566929133858267</v>
      </c>
      <c r="I10" s="222">
        <v>15.15748031496063</v>
      </c>
      <c r="J10" s="222">
        <v>15.748031496062993</v>
      </c>
      <c r="K10" s="223">
        <v>16.5</v>
      </c>
      <c r="L10" s="224">
        <v>16.535433070866141</v>
      </c>
      <c r="M10" s="218"/>
      <c r="N10" s="133">
        <v>37</v>
      </c>
      <c r="O10" s="221"/>
      <c r="P10" s="222"/>
      <c r="Q10" s="222"/>
      <c r="R10" s="222"/>
      <c r="S10" s="222"/>
      <c r="T10" s="222"/>
      <c r="U10" s="222"/>
      <c r="V10" s="222"/>
      <c r="W10" s="222"/>
      <c r="X10" s="223"/>
      <c r="Y10" s="224">
        <v>16.535433070866141</v>
      </c>
      <c r="Z10" s="419"/>
      <c r="AA10" s="219">
        <v>149.99</v>
      </c>
      <c r="AB10" s="220">
        <v>299.99</v>
      </c>
      <c r="AC10" s="291">
        <f>SUM(P10:X10)</f>
        <v>0</v>
      </c>
      <c r="AD10" s="77">
        <f t="shared" ref="AD10:AD14" si="0">AC10*AA10</f>
        <v>0</v>
      </c>
    </row>
    <row r="11" spans="1:30" s="20" customFormat="1" ht="39.950000000000003" customHeight="1">
      <c r="A11" s="133">
        <v>38</v>
      </c>
      <c r="B11" s="221"/>
      <c r="C11" s="222">
        <v>12.204724409448819</v>
      </c>
      <c r="D11" s="222">
        <v>12.795275590551181</v>
      </c>
      <c r="E11" s="222">
        <v>13.385826771653543</v>
      </c>
      <c r="F11" s="222">
        <v>13.976377952755906</v>
      </c>
      <c r="G11" s="222">
        <v>14.566929133858267</v>
      </c>
      <c r="H11" s="222">
        <v>15.15748031496063</v>
      </c>
      <c r="I11" s="222">
        <v>15.748031496062993</v>
      </c>
      <c r="J11" s="222">
        <v>16.338582677165356</v>
      </c>
      <c r="K11" s="223">
        <v>17</v>
      </c>
      <c r="L11" s="224">
        <v>16.73228346456693</v>
      </c>
      <c r="M11" s="218"/>
      <c r="N11" s="133">
        <v>38</v>
      </c>
      <c r="O11" s="221"/>
      <c r="P11" s="222"/>
      <c r="Q11" s="222"/>
      <c r="R11" s="222"/>
      <c r="S11" s="222"/>
      <c r="T11" s="222"/>
      <c r="U11" s="222"/>
      <c r="V11" s="222"/>
      <c r="W11" s="222"/>
      <c r="X11" s="223"/>
      <c r="Y11" s="224">
        <v>16.73228346456693</v>
      </c>
      <c r="Z11" s="419"/>
      <c r="AA11" s="219">
        <v>149.99</v>
      </c>
      <c r="AB11" s="220">
        <v>299.99</v>
      </c>
      <c r="AC11" s="291">
        <f>SUM(P11:X11)</f>
        <v>0</v>
      </c>
      <c r="AD11" s="77">
        <f t="shared" si="0"/>
        <v>0</v>
      </c>
    </row>
    <row r="12" spans="1:30" s="20" customFormat="1" ht="39.950000000000003" customHeight="1">
      <c r="A12" s="133">
        <v>39</v>
      </c>
      <c r="B12" s="221"/>
      <c r="C12" s="222">
        <v>12.401574803149606</v>
      </c>
      <c r="D12" s="222">
        <v>12.992125984251969</v>
      </c>
      <c r="E12" s="222">
        <v>13.58267716535433</v>
      </c>
      <c r="F12" s="222">
        <v>14.173228346456693</v>
      </c>
      <c r="G12" s="222">
        <v>14.763779527559056</v>
      </c>
      <c r="H12" s="222">
        <v>15.354330708661417</v>
      </c>
      <c r="I12" s="222">
        <v>15.94488188976378</v>
      </c>
      <c r="J12" s="222">
        <v>16.535433070866141</v>
      </c>
      <c r="K12" s="223">
        <v>17.25</v>
      </c>
      <c r="L12" s="224">
        <v>17.125984251968504</v>
      </c>
      <c r="M12" s="218"/>
      <c r="N12" s="133">
        <v>39</v>
      </c>
      <c r="O12" s="221"/>
      <c r="P12" s="222"/>
      <c r="Q12" s="222"/>
      <c r="R12" s="222"/>
      <c r="S12" s="222"/>
      <c r="T12" s="222"/>
      <c r="U12" s="222"/>
      <c r="V12" s="222"/>
      <c r="W12" s="222"/>
      <c r="X12" s="223"/>
      <c r="Y12" s="224">
        <v>17.125984251968504</v>
      </c>
      <c r="Z12" s="419"/>
      <c r="AA12" s="219">
        <v>149.99</v>
      </c>
      <c r="AB12" s="220">
        <v>299.99</v>
      </c>
      <c r="AC12" s="291">
        <f>SUM(P12:X12)</f>
        <v>0</v>
      </c>
      <c r="AD12" s="77">
        <f t="shared" si="0"/>
        <v>0</v>
      </c>
    </row>
    <row r="13" spans="1:30" s="20" customFormat="1" ht="39.950000000000003" customHeight="1">
      <c r="A13" s="133">
        <v>40</v>
      </c>
      <c r="B13" s="221"/>
      <c r="C13" s="225"/>
      <c r="D13" s="222">
        <v>13.385826771653543</v>
      </c>
      <c r="E13" s="225"/>
      <c r="F13" s="222">
        <v>14.566929133858267</v>
      </c>
      <c r="G13" s="225"/>
      <c r="H13" s="222">
        <v>15.748031496062993</v>
      </c>
      <c r="I13" s="226"/>
      <c r="J13" s="222">
        <v>16.929133858267715</v>
      </c>
      <c r="K13" s="227"/>
      <c r="L13" s="224">
        <v>17.322834645669293</v>
      </c>
      <c r="M13" s="218"/>
      <c r="N13" s="133">
        <v>40</v>
      </c>
      <c r="O13" s="221"/>
      <c r="P13" s="225"/>
      <c r="Q13" s="222"/>
      <c r="R13" s="225"/>
      <c r="S13" s="222"/>
      <c r="T13" s="225"/>
      <c r="U13" s="222"/>
      <c r="V13" s="226"/>
      <c r="W13" s="222"/>
      <c r="X13" s="227"/>
      <c r="Y13" s="224">
        <v>17.322834645669293</v>
      </c>
      <c r="Z13" s="419"/>
      <c r="AA13" s="219">
        <v>149.99</v>
      </c>
      <c r="AB13" s="220">
        <v>299.99</v>
      </c>
      <c r="AC13" s="291">
        <f>Q13+S13+U13+W13</f>
        <v>0</v>
      </c>
      <c r="AD13" s="77">
        <f t="shared" si="0"/>
        <v>0</v>
      </c>
    </row>
    <row r="14" spans="1:30" s="20" customFormat="1" ht="39.950000000000003" customHeight="1" thickBot="1">
      <c r="A14" s="228">
        <v>41</v>
      </c>
      <c r="B14" s="229"/>
      <c r="C14" s="230"/>
      <c r="D14" s="231">
        <v>13.385826771653543</v>
      </c>
      <c r="E14" s="230"/>
      <c r="F14" s="231">
        <v>14.566929133858267</v>
      </c>
      <c r="G14" s="232"/>
      <c r="H14" s="231">
        <v>15.748031496062993</v>
      </c>
      <c r="I14" s="232"/>
      <c r="J14" s="232"/>
      <c r="K14" s="233"/>
      <c r="L14" s="234">
        <v>17.519685039370078</v>
      </c>
      <c r="M14" s="218"/>
      <c r="N14" s="228">
        <v>41</v>
      </c>
      <c r="O14" s="229"/>
      <c r="P14" s="230"/>
      <c r="Q14" s="231"/>
      <c r="R14" s="230"/>
      <c r="S14" s="231"/>
      <c r="T14" s="232"/>
      <c r="U14" s="231"/>
      <c r="V14" s="232"/>
      <c r="W14" s="232"/>
      <c r="X14" s="233"/>
      <c r="Y14" s="234">
        <v>17.519685039370078</v>
      </c>
      <c r="Z14" s="419"/>
      <c r="AA14" s="219">
        <v>149.99</v>
      </c>
      <c r="AB14" s="220">
        <v>299.99</v>
      </c>
      <c r="AC14" s="291">
        <f>Q14+S14+U14</f>
        <v>0</v>
      </c>
      <c r="AD14" s="77">
        <f t="shared" si="0"/>
        <v>0</v>
      </c>
    </row>
    <row r="15" spans="1:30" s="20" customFormat="1" ht="24" customHeight="1" thickBot="1">
      <c r="A15" s="235"/>
      <c r="B15" s="236"/>
      <c r="C15" s="237"/>
      <c r="D15" s="238"/>
      <c r="E15" s="238"/>
      <c r="F15" s="238"/>
      <c r="G15" s="237"/>
      <c r="H15" s="238"/>
      <c r="I15" s="238"/>
      <c r="J15" s="238"/>
      <c r="K15" s="238"/>
      <c r="L15" s="238"/>
      <c r="M15" s="239"/>
      <c r="N15" s="235"/>
      <c r="O15" s="236"/>
      <c r="P15" s="237"/>
      <c r="Q15" s="238"/>
      <c r="R15" s="238"/>
      <c r="S15" s="238"/>
      <c r="T15" s="237"/>
      <c r="U15" s="238"/>
      <c r="V15" s="238"/>
      <c r="W15" s="238"/>
      <c r="X15" s="238"/>
      <c r="Y15" s="238"/>
      <c r="Z15" s="419"/>
      <c r="AA15" s="419"/>
      <c r="AB15" s="419"/>
      <c r="AC15" s="292"/>
      <c r="AD15" s="419"/>
    </row>
    <row r="16" spans="1:30" s="20" customFormat="1" ht="35.1" customHeight="1" thickBot="1">
      <c r="A16" s="75"/>
      <c r="B16" s="415" t="s">
        <v>198</v>
      </c>
      <c r="C16" s="208" t="s">
        <v>199</v>
      </c>
      <c r="D16" s="208" t="s">
        <v>200</v>
      </c>
      <c r="E16" s="208" t="s">
        <v>201</v>
      </c>
      <c r="F16" s="208" t="s">
        <v>202</v>
      </c>
      <c r="G16" s="208" t="s">
        <v>203</v>
      </c>
      <c r="H16" s="208" t="s">
        <v>204</v>
      </c>
      <c r="I16" s="208" t="s">
        <v>205</v>
      </c>
      <c r="J16" s="208" t="s">
        <v>206</v>
      </c>
      <c r="K16" s="209" t="s">
        <v>207</v>
      </c>
      <c r="L16" s="75" t="s">
        <v>209</v>
      </c>
      <c r="M16" s="419"/>
      <c r="N16" s="75"/>
      <c r="O16" s="415" t="s">
        <v>198</v>
      </c>
      <c r="P16" s="208" t="s">
        <v>199</v>
      </c>
      <c r="Q16" s="208" t="s">
        <v>200</v>
      </c>
      <c r="R16" s="208" t="s">
        <v>201</v>
      </c>
      <c r="S16" s="208" t="s">
        <v>202</v>
      </c>
      <c r="T16" s="208" t="s">
        <v>203</v>
      </c>
      <c r="U16" s="208" t="s">
        <v>204</v>
      </c>
      <c r="V16" s="208" t="s">
        <v>205</v>
      </c>
      <c r="W16" s="208" t="s">
        <v>206</v>
      </c>
      <c r="X16" s="209" t="s">
        <v>207</v>
      </c>
      <c r="Y16" s="75" t="s">
        <v>209</v>
      </c>
      <c r="Z16" s="419"/>
      <c r="AA16" s="212"/>
      <c r="AB16" s="212"/>
      <c r="AC16" s="290"/>
      <c r="AD16" s="212"/>
    </row>
    <row r="17" spans="1:30" s="20" customFormat="1" ht="39.950000000000003" customHeight="1">
      <c r="A17" s="128">
        <v>36</v>
      </c>
      <c r="B17" s="240">
        <v>11.023622047244094</v>
      </c>
      <c r="C17" s="214">
        <v>11.614173228346457</v>
      </c>
      <c r="D17" s="241">
        <v>12.204724409448819</v>
      </c>
      <c r="E17" s="241">
        <v>12.795275590551181</v>
      </c>
      <c r="F17" s="241">
        <v>13.385826771653543</v>
      </c>
      <c r="G17" s="214">
        <v>13.976377952755906</v>
      </c>
      <c r="H17" s="214">
        <v>15</v>
      </c>
      <c r="I17" s="215"/>
      <c r="J17" s="215"/>
      <c r="K17" s="216"/>
      <c r="L17" s="242">
        <v>17.322834645669293</v>
      </c>
      <c r="M17" s="419"/>
      <c r="N17" s="128">
        <v>36</v>
      </c>
      <c r="O17" s="240"/>
      <c r="P17" s="214"/>
      <c r="Q17" s="241"/>
      <c r="R17" s="241"/>
      <c r="S17" s="241"/>
      <c r="T17" s="214"/>
      <c r="U17" s="214"/>
      <c r="V17" s="215"/>
      <c r="W17" s="215"/>
      <c r="X17" s="216"/>
      <c r="Y17" s="242">
        <v>17.322834645669293</v>
      </c>
      <c r="Z17" s="419"/>
      <c r="AA17" s="219">
        <v>149.99</v>
      </c>
      <c r="AB17" s="220">
        <v>299.99</v>
      </c>
      <c r="AC17" s="291">
        <f>SUM(O17:U17)</f>
        <v>0</v>
      </c>
      <c r="AD17" s="77">
        <f t="shared" ref="AD17:AD26" si="1">AC17*AA17</f>
        <v>0</v>
      </c>
    </row>
    <row r="18" spans="1:30" s="20" customFormat="1" ht="39.950000000000003" customHeight="1">
      <c r="A18" s="133">
        <v>37</v>
      </c>
      <c r="B18" s="243">
        <v>11.023622047244094</v>
      </c>
      <c r="C18" s="222">
        <v>11.614173228346457</v>
      </c>
      <c r="D18" s="244">
        <v>12.204724409448819</v>
      </c>
      <c r="E18" s="245">
        <v>12.795275590551181</v>
      </c>
      <c r="F18" s="245">
        <v>13.385826771653543</v>
      </c>
      <c r="G18" s="245">
        <v>13.976377952755906</v>
      </c>
      <c r="H18" s="244">
        <v>14.566929133858267</v>
      </c>
      <c r="I18" s="244">
        <v>15.15748031496063</v>
      </c>
      <c r="J18" s="222">
        <v>15.748031496062993</v>
      </c>
      <c r="K18" s="223">
        <v>16.5</v>
      </c>
      <c r="L18" s="246">
        <v>17.716535433070867</v>
      </c>
      <c r="M18" s="419"/>
      <c r="N18" s="133">
        <v>37</v>
      </c>
      <c r="O18" s="243"/>
      <c r="P18" s="222"/>
      <c r="Q18" s="244"/>
      <c r="R18" s="245"/>
      <c r="S18" s="245"/>
      <c r="T18" s="245"/>
      <c r="U18" s="244"/>
      <c r="V18" s="244"/>
      <c r="W18" s="222"/>
      <c r="X18" s="223"/>
      <c r="Y18" s="246">
        <v>17.716535433070867</v>
      </c>
      <c r="Z18" s="419"/>
      <c r="AA18" s="219">
        <v>149.99</v>
      </c>
      <c r="AB18" s="220">
        <v>299.99</v>
      </c>
      <c r="AC18" s="291">
        <f t="shared" ref="AC18:AC23" si="2">SUM(O18:X18)</f>
        <v>0</v>
      </c>
      <c r="AD18" s="77">
        <f t="shared" si="1"/>
        <v>0</v>
      </c>
    </row>
    <row r="19" spans="1:30" ht="39.950000000000003" customHeight="1">
      <c r="A19" s="133">
        <v>38</v>
      </c>
      <c r="B19" s="247">
        <v>11.614173228346457</v>
      </c>
      <c r="C19" s="245">
        <v>12.204724409448819</v>
      </c>
      <c r="D19" s="245">
        <v>12.795275590551181</v>
      </c>
      <c r="E19" s="245">
        <v>13.385826771653543</v>
      </c>
      <c r="F19" s="245">
        <v>13.976377952755906</v>
      </c>
      <c r="G19" s="245">
        <v>14.566929133858267</v>
      </c>
      <c r="H19" s="245">
        <v>15.15748031496063</v>
      </c>
      <c r="I19" s="244">
        <v>15.748031496062993</v>
      </c>
      <c r="J19" s="244">
        <v>16.338582677165356</v>
      </c>
      <c r="K19" s="223">
        <v>17</v>
      </c>
      <c r="L19" s="246">
        <v>17.913385826771652</v>
      </c>
      <c r="M19" s="419"/>
      <c r="N19" s="133">
        <v>38</v>
      </c>
      <c r="O19" s="247"/>
      <c r="P19" s="245"/>
      <c r="Q19" s="245"/>
      <c r="R19" s="245"/>
      <c r="S19" s="245"/>
      <c r="T19" s="245"/>
      <c r="U19" s="245"/>
      <c r="V19" s="244"/>
      <c r="W19" s="244"/>
      <c r="X19" s="223"/>
      <c r="Y19" s="246">
        <v>17.913385826771652</v>
      </c>
      <c r="Z19" s="419"/>
      <c r="AA19" s="219">
        <v>149.99</v>
      </c>
      <c r="AB19" s="220">
        <v>299.99</v>
      </c>
      <c r="AC19" s="291">
        <f t="shared" si="2"/>
        <v>0</v>
      </c>
      <c r="AD19" s="77">
        <f t="shared" si="1"/>
        <v>0</v>
      </c>
    </row>
    <row r="20" spans="1:30" ht="39.950000000000003" customHeight="1">
      <c r="A20" s="133">
        <v>39</v>
      </c>
      <c r="B20" s="247">
        <v>11.811023622047244</v>
      </c>
      <c r="C20" s="245">
        <v>12.401574803149606</v>
      </c>
      <c r="D20" s="245">
        <v>12.992125984251969</v>
      </c>
      <c r="E20" s="245">
        <v>13.58267716535433</v>
      </c>
      <c r="F20" s="245">
        <v>14.173228346456693</v>
      </c>
      <c r="G20" s="245">
        <v>14.763779527559056</v>
      </c>
      <c r="H20" s="245">
        <v>15.354330708661417</v>
      </c>
      <c r="I20" s="244">
        <v>15.94488188976378</v>
      </c>
      <c r="J20" s="244">
        <v>16.535433070866141</v>
      </c>
      <c r="K20" s="223">
        <v>17.25</v>
      </c>
      <c r="L20" s="246">
        <v>18.30708661417323</v>
      </c>
      <c r="M20" s="419"/>
      <c r="N20" s="133">
        <v>39</v>
      </c>
      <c r="O20" s="247"/>
      <c r="P20" s="245"/>
      <c r="Q20" s="245"/>
      <c r="R20" s="245"/>
      <c r="S20" s="245"/>
      <c r="T20" s="245"/>
      <c r="U20" s="245"/>
      <c r="V20" s="244"/>
      <c r="W20" s="244"/>
      <c r="X20" s="223"/>
      <c r="Y20" s="246">
        <v>18.30708661417323</v>
      </c>
      <c r="Z20" s="419"/>
      <c r="AA20" s="219">
        <v>149.99</v>
      </c>
      <c r="AB20" s="220">
        <v>299.99</v>
      </c>
      <c r="AC20" s="291">
        <f t="shared" si="2"/>
        <v>0</v>
      </c>
      <c r="AD20" s="77">
        <f t="shared" si="1"/>
        <v>0</v>
      </c>
    </row>
    <row r="21" spans="1:30" ht="39.950000000000003" customHeight="1">
      <c r="A21" s="133">
        <v>40</v>
      </c>
      <c r="B21" s="243">
        <v>12.204724409448819</v>
      </c>
      <c r="C21" s="244">
        <v>12.795275590551181</v>
      </c>
      <c r="D21" s="245">
        <v>13.385826771653543</v>
      </c>
      <c r="E21" s="245">
        <v>13.976377952755906</v>
      </c>
      <c r="F21" s="245">
        <v>14.566929133858267</v>
      </c>
      <c r="G21" s="245">
        <v>15.15748031496063</v>
      </c>
      <c r="H21" s="245">
        <v>15.748031496062993</v>
      </c>
      <c r="I21" s="244">
        <v>16.338582677165356</v>
      </c>
      <c r="J21" s="244">
        <v>16.929133858267715</v>
      </c>
      <c r="K21" s="223">
        <v>17.5</v>
      </c>
      <c r="L21" s="246">
        <v>18.503937007874015</v>
      </c>
      <c r="M21" s="419"/>
      <c r="N21" s="133">
        <v>40</v>
      </c>
      <c r="O21" s="243"/>
      <c r="P21" s="244"/>
      <c r="Q21" s="245"/>
      <c r="R21" s="245"/>
      <c r="S21" s="245"/>
      <c r="T21" s="245"/>
      <c r="U21" s="245"/>
      <c r="V21" s="244"/>
      <c r="W21" s="244"/>
      <c r="X21" s="223"/>
      <c r="Y21" s="246">
        <v>18.503937007874015</v>
      </c>
      <c r="Z21" s="419"/>
      <c r="AA21" s="219">
        <v>149.99</v>
      </c>
      <c r="AB21" s="220">
        <v>299.99</v>
      </c>
      <c r="AC21" s="291">
        <f t="shared" si="2"/>
        <v>0</v>
      </c>
      <c r="AD21" s="77">
        <f t="shared" si="1"/>
        <v>0</v>
      </c>
    </row>
    <row r="22" spans="1:30" ht="39.950000000000003" customHeight="1">
      <c r="A22" s="133">
        <v>41</v>
      </c>
      <c r="B22" s="243">
        <v>12.204724409448819</v>
      </c>
      <c r="C22" s="244">
        <v>12.795275590551181</v>
      </c>
      <c r="D22" s="245">
        <v>13.385826771653543</v>
      </c>
      <c r="E22" s="245">
        <v>13.976377952755906</v>
      </c>
      <c r="F22" s="245">
        <v>14.566929133858267</v>
      </c>
      <c r="G22" s="245">
        <v>15.15748031496063</v>
      </c>
      <c r="H22" s="244">
        <v>15.748031496062993</v>
      </c>
      <c r="I22" s="244">
        <v>16.338582677165356</v>
      </c>
      <c r="J22" s="244">
        <v>16.929133858267715</v>
      </c>
      <c r="K22" s="223">
        <v>18</v>
      </c>
      <c r="L22" s="246">
        <v>18.700787401574804</v>
      </c>
      <c r="M22" s="419"/>
      <c r="N22" s="133">
        <v>41</v>
      </c>
      <c r="O22" s="243"/>
      <c r="P22" s="244"/>
      <c r="Q22" s="245"/>
      <c r="R22" s="245"/>
      <c r="S22" s="245"/>
      <c r="T22" s="245"/>
      <c r="U22" s="244"/>
      <c r="V22" s="244"/>
      <c r="W22" s="244"/>
      <c r="X22" s="223"/>
      <c r="Y22" s="246">
        <v>18.700787401574804</v>
      </c>
      <c r="Z22" s="419"/>
      <c r="AA22" s="219">
        <v>149.99</v>
      </c>
      <c r="AB22" s="220">
        <v>299.99</v>
      </c>
      <c r="AC22" s="291">
        <f t="shared" si="2"/>
        <v>0</v>
      </c>
      <c r="AD22" s="77">
        <f t="shared" si="1"/>
        <v>0</v>
      </c>
    </row>
    <row r="23" spans="1:30" ht="39.950000000000003" customHeight="1">
      <c r="A23" s="133">
        <v>42</v>
      </c>
      <c r="B23" s="221"/>
      <c r="C23" s="222">
        <v>12.992125984251969</v>
      </c>
      <c r="D23" s="244">
        <v>13.58267716535433</v>
      </c>
      <c r="E23" s="245">
        <v>14.173228346456693</v>
      </c>
      <c r="F23" s="245">
        <v>14.763779527559056</v>
      </c>
      <c r="G23" s="245">
        <v>15.354330708661417</v>
      </c>
      <c r="H23" s="244">
        <v>15.94488188976378</v>
      </c>
      <c r="I23" s="244">
        <v>16.535433070866141</v>
      </c>
      <c r="J23" s="244">
        <v>17.125984251968504</v>
      </c>
      <c r="K23" s="223">
        <v>18</v>
      </c>
      <c r="L23" s="246">
        <v>19.094488188976378</v>
      </c>
      <c r="M23" s="419"/>
      <c r="N23" s="133">
        <v>42</v>
      </c>
      <c r="O23" s="221"/>
      <c r="P23" s="222"/>
      <c r="Q23" s="244"/>
      <c r="R23" s="245"/>
      <c r="S23" s="245"/>
      <c r="T23" s="245"/>
      <c r="U23" s="244"/>
      <c r="V23" s="244"/>
      <c r="W23" s="244"/>
      <c r="X23" s="223"/>
      <c r="Y23" s="246">
        <v>19.094488188976378</v>
      </c>
      <c r="Z23" s="419"/>
      <c r="AA23" s="219">
        <v>149.99</v>
      </c>
      <c r="AB23" s="220">
        <v>299.99</v>
      </c>
      <c r="AC23" s="291">
        <f t="shared" si="2"/>
        <v>0</v>
      </c>
      <c r="AD23" s="77">
        <f t="shared" si="1"/>
        <v>0</v>
      </c>
    </row>
    <row r="24" spans="1:30" ht="39.950000000000003" customHeight="1">
      <c r="A24" s="133">
        <v>43</v>
      </c>
      <c r="B24" s="221"/>
      <c r="C24" s="226"/>
      <c r="D24" s="244">
        <v>13.779527559055119</v>
      </c>
      <c r="E24" s="244">
        <v>14.37007874015748</v>
      </c>
      <c r="F24" s="244">
        <v>14.960629921259843</v>
      </c>
      <c r="G24" s="244">
        <v>15.75</v>
      </c>
      <c r="H24" s="222">
        <v>16.5</v>
      </c>
      <c r="I24" s="222">
        <v>17.25</v>
      </c>
      <c r="J24" s="226"/>
      <c r="K24" s="227"/>
      <c r="L24" s="246">
        <v>19.488188976377952</v>
      </c>
      <c r="M24" s="419"/>
      <c r="N24" s="133">
        <v>43</v>
      </c>
      <c r="O24" s="221"/>
      <c r="P24" s="226"/>
      <c r="Q24" s="244"/>
      <c r="R24" s="244"/>
      <c r="S24" s="244"/>
      <c r="T24" s="244"/>
      <c r="U24" s="222"/>
      <c r="V24" s="222"/>
      <c r="W24" s="226"/>
      <c r="X24" s="227"/>
      <c r="Y24" s="246">
        <v>19.488188976377952</v>
      </c>
      <c r="Z24" s="419"/>
      <c r="AA24" s="219">
        <v>149.99</v>
      </c>
      <c r="AB24" s="220">
        <v>299.99</v>
      </c>
      <c r="AC24" s="291">
        <f>SUM(Q24:V24)</f>
        <v>0</v>
      </c>
      <c r="AD24" s="77">
        <f t="shared" si="1"/>
        <v>0</v>
      </c>
    </row>
    <row r="25" spans="1:30" ht="39.950000000000003" customHeight="1">
      <c r="A25" s="133">
        <v>44</v>
      </c>
      <c r="B25" s="221"/>
      <c r="C25" s="226"/>
      <c r="D25" s="222">
        <v>13.976377952755906</v>
      </c>
      <c r="E25" s="244">
        <v>14.566929133858267</v>
      </c>
      <c r="F25" s="244">
        <v>15.15748031496063</v>
      </c>
      <c r="G25" s="244">
        <v>16</v>
      </c>
      <c r="H25" s="222">
        <v>16.75</v>
      </c>
      <c r="I25" s="222">
        <v>17.5</v>
      </c>
      <c r="J25" s="226"/>
      <c r="K25" s="227"/>
      <c r="L25" s="246">
        <v>19.881889763779526</v>
      </c>
      <c r="M25" s="419"/>
      <c r="N25" s="133">
        <v>44</v>
      </c>
      <c r="O25" s="221"/>
      <c r="P25" s="226"/>
      <c r="Q25" s="222"/>
      <c r="R25" s="244"/>
      <c r="S25" s="244"/>
      <c r="T25" s="244"/>
      <c r="U25" s="222"/>
      <c r="V25" s="222"/>
      <c r="W25" s="226"/>
      <c r="X25" s="227"/>
      <c r="Y25" s="246">
        <v>19.881889763779526</v>
      </c>
      <c r="Z25" s="419"/>
      <c r="AA25" s="219">
        <v>149.99</v>
      </c>
      <c r="AB25" s="220">
        <v>299.99</v>
      </c>
      <c r="AC25" s="291">
        <f>SUM(Q25:V25)</f>
        <v>0</v>
      </c>
      <c r="AD25" s="77">
        <f t="shared" si="1"/>
        <v>0</v>
      </c>
    </row>
    <row r="26" spans="1:30" ht="39.950000000000003" customHeight="1" thickBot="1">
      <c r="A26" s="228">
        <v>45</v>
      </c>
      <c r="B26" s="229"/>
      <c r="C26" s="232"/>
      <c r="D26" s="231">
        <v>14.173228346456693</v>
      </c>
      <c r="E26" s="248">
        <v>14.763779527559056</v>
      </c>
      <c r="F26" s="248">
        <v>15.354330708661417</v>
      </c>
      <c r="G26" s="248">
        <v>16</v>
      </c>
      <c r="H26" s="231">
        <v>16.75</v>
      </c>
      <c r="I26" s="231">
        <v>17.5</v>
      </c>
      <c r="J26" s="232"/>
      <c r="K26" s="233"/>
      <c r="L26" s="249">
        <v>20.275590551181104</v>
      </c>
      <c r="M26" s="419"/>
      <c r="N26" s="228">
        <v>45</v>
      </c>
      <c r="O26" s="229"/>
      <c r="P26" s="232"/>
      <c r="Q26" s="231"/>
      <c r="R26" s="248"/>
      <c r="S26" s="248"/>
      <c r="T26" s="248"/>
      <c r="U26" s="231"/>
      <c r="V26" s="231"/>
      <c r="W26" s="232"/>
      <c r="X26" s="233"/>
      <c r="Y26" s="249">
        <v>20.275590551181104</v>
      </c>
      <c r="Z26" s="419"/>
      <c r="AA26" s="219">
        <v>149.99</v>
      </c>
      <c r="AB26" s="220">
        <v>299.99</v>
      </c>
      <c r="AC26" s="291">
        <f>SUM(Q26:V26)</f>
        <v>0</v>
      </c>
      <c r="AD26" s="250">
        <f t="shared" si="1"/>
        <v>0</v>
      </c>
    </row>
    <row r="27" spans="1:30" ht="24" customHeight="1" thickBot="1">
      <c r="A27" s="419"/>
      <c r="B27" s="419"/>
      <c r="C27" s="419"/>
      <c r="D27" s="419"/>
      <c r="E27" s="419"/>
      <c r="F27" s="419"/>
      <c r="G27" s="419"/>
      <c r="H27" s="419"/>
      <c r="I27" s="419"/>
      <c r="J27" s="419"/>
      <c r="K27" s="251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251"/>
      <c r="Y27" s="419"/>
      <c r="Z27" s="419"/>
      <c r="AA27" s="63"/>
      <c r="AB27" s="63"/>
      <c r="AC27" s="293"/>
      <c r="AD27" s="63"/>
    </row>
    <row r="28" spans="1:30" ht="35.1" customHeight="1" thickBot="1">
      <c r="A28" s="75"/>
      <c r="B28" s="415" t="s">
        <v>198</v>
      </c>
      <c r="C28" s="208" t="s">
        <v>199</v>
      </c>
      <c r="D28" s="208" t="s">
        <v>200</v>
      </c>
      <c r="E28" s="208" t="s">
        <v>201</v>
      </c>
      <c r="F28" s="208" t="s">
        <v>202</v>
      </c>
      <c r="G28" s="208" t="s">
        <v>203</v>
      </c>
      <c r="H28" s="208" t="s">
        <v>204</v>
      </c>
      <c r="I28" s="208" t="s">
        <v>205</v>
      </c>
      <c r="J28" s="208" t="s">
        <v>206</v>
      </c>
      <c r="K28" s="209" t="s">
        <v>207</v>
      </c>
      <c r="L28" s="75" t="s">
        <v>210</v>
      </c>
      <c r="M28" s="419"/>
      <c r="N28" s="75"/>
      <c r="O28" s="415" t="s">
        <v>198</v>
      </c>
      <c r="P28" s="208" t="s">
        <v>199</v>
      </c>
      <c r="Q28" s="208" t="s">
        <v>200</v>
      </c>
      <c r="R28" s="208" t="s">
        <v>201</v>
      </c>
      <c r="S28" s="208" t="s">
        <v>202</v>
      </c>
      <c r="T28" s="208" t="s">
        <v>203</v>
      </c>
      <c r="U28" s="208" t="s">
        <v>204</v>
      </c>
      <c r="V28" s="208" t="s">
        <v>205</v>
      </c>
      <c r="W28" s="208" t="s">
        <v>206</v>
      </c>
      <c r="X28" s="209" t="s">
        <v>207</v>
      </c>
      <c r="Y28" s="75" t="s">
        <v>210</v>
      </c>
      <c r="Z28" s="419"/>
      <c r="AA28" s="212"/>
      <c r="AB28" s="212"/>
      <c r="AC28" s="290"/>
      <c r="AD28" s="212"/>
    </row>
    <row r="29" spans="1:30" ht="39.950000000000003" customHeight="1">
      <c r="A29" s="133">
        <v>37</v>
      </c>
      <c r="B29" s="243">
        <v>11.023622047244094</v>
      </c>
      <c r="C29" s="222">
        <v>11.614173228346457</v>
      </c>
      <c r="D29" s="222">
        <v>12.204724409448819</v>
      </c>
      <c r="E29" s="222">
        <v>12.795275590551181</v>
      </c>
      <c r="F29" s="222">
        <v>13.385826771653543</v>
      </c>
      <c r="G29" s="222">
        <v>13.976377952755906</v>
      </c>
      <c r="H29" s="222">
        <v>14.566929133858267</v>
      </c>
      <c r="I29" s="222">
        <v>15.15748031496063</v>
      </c>
      <c r="J29" s="222">
        <v>15.748031496062993</v>
      </c>
      <c r="K29" s="223">
        <v>16.5</v>
      </c>
      <c r="L29" s="246">
        <v>18.897637795275589</v>
      </c>
      <c r="M29" s="419"/>
      <c r="N29" s="133">
        <v>37</v>
      </c>
      <c r="O29" s="243"/>
      <c r="P29" s="222"/>
      <c r="Q29" s="222"/>
      <c r="R29" s="222"/>
      <c r="S29" s="222"/>
      <c r="T29" s="222"/>
      <c r="U29" s="222"/>
      <c r="V29" s="222"/>
      <c r="W29" s="222"/>
      <c r="X29" s="223"/>
      <c r="Y29" s="246">
        <v>18.897637795275589</v>
      </c>
      <c r="Z29" s="419"/>
      <c r="AA29" s="219">
        <v>149.99</v>
      </c>
      <c r="AB29" s="220">
        <v>299.99</v>
      </c>
      <c r="AC29" s="291">
        <f t="shared" ref="AC29:AC34" si="3">SUM(O29:X29)</f>
        <v>0</v>
      </c>
      <c r="AD29" s="77">
        <f t="shared" ref="AD29:AD37" si="4">AC29*AA29</f>
        <v>0</v>
      </c>
    </row>
    <row r="30" spans="1:30" ht="39.950000000000003" customHeight="1">
      <c r="A30" s="133">
        <v>38</v>
      </c>
      <c r="B30" s="243">
        <v>11.614173228346457</v>
      </c>
      <c r="C30" s="244">
        <v>12.204724409448819</v>
      </c>
      <c r="D30" s="244">
        <v>12.795275590551181</v>
      </c>
      <c r="E30" s="244">
        <v>13.385826771653543</v>
      </c>
      <c r="F30" s="244">
        <v>13.976377952755906</v>
      </c>
      <c r="G30" s="244">
        <v>14.566929133858267</v>
      </c>
      <c r="H30" s="222">
        <v>15.15748031496063</v>
      </c>
      <c r="I30" s="222">
        <v>15.748031496062993</v>
      </c>
      <c r="J30" s="222">
        <v>16.338582677165356</v>
      </c>
      <c r="K30" s="223">
        <v>17</v>
      </c>
      <c r="L30" s="246">
        <v>19.094488188976378</v>
      </c>
      <c r="M30" s="419"/>
      <c r="N30" s="133">
        <v>38</v>
      </c>
      <c r="O30" s="243"/>
      <c r="P30" s="244"/>
      <c r="Q30" s="244"/>
      <c r="R30" s="244"/>
      <c r="S30" s="244"/>
      <c r="T30" s="244"/>
      <c r="U30" s="222"/>
      <c r="V30" s="222"/>
      <c r="W30" s="222"/>
      <c r="X30" s="223"/>
      <c r="Y30" s="246">
        <v>19.094488188976378</v>
      </c>
      <c r="Z30" s="419"/>
      <c r="AA30" s="219">
        <v>149.99</v>
      </c>
      <c r="AB30" s="220">
        <v>299.99</v>
      </c>
      <c r="AC30" s="291">
        <f t="shared" si="3"/>
        <v>0</v>
      </c>
      <c r="AD30" s="77">
        <f t="shared" si="4"/>
        <v>0</v>
      </c>
    </row>
    <row r="31" spans="1:30" ht="39.950000000000003" customHeight="1">
      <c r="A31" s="133">
        <v>39</v>
      </c>
      <c r="B31" s="243">
        <v>11.811023622047244</v>
      </c>
      <c r="C31" s="244">
        <v>12.401574803149606</v>
      </c>
      <c r="D31" s="244">
        <v>12.992125984251969</v>
      </c>
      <c r="E31" s="244">
        <v>13.58267716535433</v>
      </c>
      <c r="F31" s="244">
        <v>14.173228346456693</v>
      </c>
      <c r="G31" s="244">
        <v>14.763779527559056</v>
      </c>
      <c r="H31" s="244">
        <v>15.354330708661417</v>
      </c>
      <c r="I31" s="222">
        <v>15.94488188976378</v>
      </c>
      <c r="J31" s="222">
        <v>16.535433070866141</v>
      </c>
      <c r="K31" s="223">
        <v>17.25</v>
      </c>
      <c r="L31" s="246">
        <v>19.488188976377952</v>
      </c>
      <c r="M31" s="419"/>
      <c r="N31" s="133">
        <v>39</v>
      </c>
      <c r="O31" s="243"/>
      <c r="P31" s="244"/>
      <c r="Q31" s="244"/>
      <c r="R31" s="244"/>
      <c r="S31" s="244"/>
      <c r="T31" s="244"/>
      <c r="U31" s="244"/>
      <c r="V31" s="222"/>
      <c r="W31" s="222"/>
      <c r="X31" s="223"/>
      <c r="Y31" s="246">
        <v>19.488188976377952</v>
      </c>
      <c r="Z31" s="419"/>
      <c r="AA31" s="219">
        <v>149.99</v>
      </c>
      <c r="AB31" s="220">
        <v>299.99</v>
      </c>
      <c r="AC31" s="291">
        <f t="shared" si="3"/>
        <v>0</v>
      </c>
      <c r="AD31" s="77">
        <f t="shared" si="4"/>
        <v>0</v>
      </c>
    </row>
    <row r="32" spans="1:30" ht="39.950000000000003" customHeight="1">
      <c r="A32" s="133">
        <v>40</v>
      </c>
      <c r="B32" s="243">
        <v>12.204724409448819</v>
      </c>
      <c r="C32" s="244">
        <v>12.795275590551181</v>
      </c>
      <c r="D32" s="244">
        <v>13.385826771653543</v>
      </c>
      <c r="E32" s="244">
        <v>13.976377952755906</v>
      </c>
      <c r="F32" s="244">
        <v>14.566929133858267</v>
      </c>
      <c r="G32" s="244">
        <v>15.15748031496063</v>
      </c>
      <c r="H32" s="244">
        <v>15.748031496062993</v>
      </c>
      <c r="I32" s="222">
        <v>16.338582677165356</v>
      </c>
      <c r="J32" s="222">
        <v>16.929133858267715</v>
      </c>
      <c r="K32" s="223">
        <v>17.5</v>
      </c>
      <c r="L32" s="246">
        <v>19.685039370078741</v>
      </c>
      <c r="M32" s="419"/>
      <c r="N32" s="133">
        <v>40</v>
      </c>
      <c r="O32" s="243"/>
      <c r="P32" s="244"/>
      <c r="Q32" s="244"/>
      <c r="R32" s="244"/>
      <c r="S32" s="244"/>
      <c r="T32" s="244"/>
      <c r="U32" s="244"/>
      <c r="V32" s="222"/>
      <c r="W32" s="222"/>
      <c r="X32" s="223"/>
      <c r="Y32" s="246">
        <v>19.685039370078741</v>
      </c>
      <c r="Z32" s="419"/>
      <c r="AA32" s="219">
        <v>149.99</v>
      </c>
      <c r="AB32" s="220">
        <v>299.99</v>
      </c>
      <c r="AC32" s="291">
        <f t="shared" si="3"/>
        <v>0</v>
      </c>
      <c r="AD32" s="77">
        <f t="shared" si="4"/>
        <v>0</v>
      </c>
    </row>
    <row r="33" spans="1:30" ht="39.950000000000003" customHeight="1">
      <c r="A33" s="133">
        <v>41</v>
      </c>
      <c r="B33" s="243">
        <v>12.204724409448819</v>
      </c>
      <c r="C33" s="244">
        <v>12.795275590551181</v>
      </c>
      <c r="D33" s="244">
        <v>13.385826771653543</v>
      </c>
      <c r="E33" s="244">
        <v>13.976377952755906</v>
      </c>
      <c r="F33" s="244">
        <v>14.566929133858267</v>
      </c>
      <c r="G33" s="244">
        <v>15.15748031496063</v>
      </c>
      <c r="H33" s="244">
        <v>15.748031496062993</v>
      </c>
      <c r="I33" s="222">
        <v>16.338582677165356</v>
      </c>
      <c r="J33" s="222">
        <v>16.929133858267715</v>
      </c>
      <c r="K33" s="223">
        <v>18</v>
      </c>
      <c r="L33" s="246">
        <v>19.881889763779526</v>
      </c>
      <c r="M33" s="419"/>
      <c r="N33" s="133">
        <v>41</v>
      </c>
      <c r="O33" s="243"/>
      <c r="P33" s="244"/>
      <c r="Q33" s="244"/>
      <c r="R33" s="244"/>
      <c r="S33" s="244"/>
      <c r="T33" s="244"/>
      <c r="U33" s="244"/>
      <c r="V33" s="222"/>
      <c r="W33" s="222"/>
      <c r="X33" s="223"/>
      <c r="Y33" s="246">
        <v>19.881889763779526</v>
      </c>
      <c r="Z33" s="419"/>
      <c r="AA33" s="219">
        <v>149.99</v>
      </c>
      <c r="AB33" s="220">
        <v>299.99</v>
      </c>
      <c r="AC33" s="291">
        <f t="shared" si="3"/>
        <v>0</v>
      </c>
      <c r="AD33" s="77">
        <f t="shared" si="4"/>
        <v>0</v>
      </c>
    </row>
    <row r="34" spans="1:30" ht="39.950000000000003" customHeight="1">
      <c r="A34" s="133">
        <v>42</v>
      </c>
      <c r="B34" s="221"/>
      <c r="C34" s="222">
        <v>12.992125984251969</v>
      </c>
      <c r="D34" s="244">
        <v>13.58267716535433</v>
      </c>
      <c r="E34" s="244">
        <v>14.173228346456693</v>
      </c>
      <c r="F34" s="244">
        <v>14.763779527559056</v>
      </c>
      <c r="G34" s="244">
        <v>15.354330708661417</v>
      </c>
      <c r="H34" s="244">
        <v>15.94488188976378</v>
      </c>
      <c r="I34" s="222">
        <v>16.535433070866141</v>
      </c>
      <c r="J34" s="222">
        <v>17.125984251968504</v>
      </c>
      <c r="K34" s="223">
        <v>18</v>
      </c>
      <c r="L34" s="246">
        <v>20.275590551181104</v>
      </c>
      <c r="M34" s="419"/>
      <c r="N34" s="133">
        <v>42</v>
      </c>
      <c r="O34" s="221"/>
      <c r="P34" s="222"/>
      <c r="Q34" s="244"/>
      <c r="R34" s="244"/>
      <c r="S34" s="244"/>
      <c r="T34" s="244"/>
      <c r="U34" s="244"/>
      <c r="V34" s="222"/>
      <c r="W34" s="222"/>
      <c r="X34" s="223"/>
      <c r="Y34" s="246">
        <v>20.275590551181104</v>
      </c>
      <c r="Z34" s="419"/>
      <c r="AA34" s="219">
        <v>149.99</v>
      </c>
      <c r="AB34" s="220">
        <v>299.99</v>
      </c>
      <c r="AC34" s="291">
        <f t="shared" si="3"/>
        <v>0</v>
      </c>
      <c r="AD34" s="77">
        <f t="shared" si="4"/>
        <v>0</v>
      </c>
    </row>
    <row r="35" spans="1:30" ht="39.950000000000003" customHeight="1">
      <c r="A35" s="133">
        <v>43</v>
      </c>
      <c r="B35" s="221"/>
      <c r="C35" s="226"/>
      <c r="D35" s="222">
        <v>13.779527559055119</v>
      </c>
      <c r="E35" s="244">
        <v>14.37007874015748</v>
      </c>
      <c r="F35" s="244">
        <v>14.960629921259843</v>
      </c>
      <c r="G35" s="244">
        <v>15.75</v>
      </c>
      <c r="H35" s="222">
        <v>16.5</v>
      </c>
      <c r="I35" s="222">
        <v>17.25</v>
      </c>
      <c r="J35" s="226"/>
      <c r="K35" s="227"/>
      <c r="L35" s="246">
        <v>20.669291338582678</v>
      </c>
      <c r="M35" s="419"/>
      <c r="N35" s="133">
        <v>43</v>
      </c>
      <c r="O35" s="221"/>
      <c r="P35" s="226"/>
      <c r="Q35" s="222"/>
      <c r="R35" s="244"/>
      <c r="S35" s="244"/>
      <c r="T35" s="244"/>
      <c r="U35" s="222"/>
      <c r="V35" s="222"/>
      <c r="W35" s="226"/>
      <c r="X35" s="227"/>
      <c r="Y35" s="246">
        <v>20.669291338582678</v>
      </c>
      <c r="Z35" s="419"/>
      <c r="AA35" s="219">
        <v>149.99</v>
      </c>
      <c r="AB35" s="220">
        <v>299.99</v>
      </c>
      <c r="AC35" s="291">
        <f>SUM(Q35:V35)</f>
        <v>0</v>
      </c>
      <c r="AD35" s="77">
        <f t="shared" si="4"/>
        <v>0</v>
      </c>
    </row>
    <row r="36" spans="1:30" ht="39.950000000000003" customHeight="1">
      <c r="A36" s="133">
        <v>44</v>
      </c>
      <c r="B36" s="221"/>
      <c r="C36" s="226"/>
      <c r="D36" s="222">
        <v>13.976377952755906</v>
      </c>
      <c r="E36" s="244">
        <v>14.566929133858267</v>
      </c>
      <c r="F36" s="244">
        <v>15.15748031496063</v>
      </c>
      <c r="G36" s="244">
        <v>16</v>
      </c>
      <c r="H36" s="222">
        <v>16.75</v>
      </c>
      <c r="I36" s="222">
        <v>17.5</v>
      </c>
      <c r="J36" s="226"/>
      <c r="K36" s="227"/>
      <c r="L36" s="246">
        <v>21.062992125984252</v>
      </c>
      <c r="M36" s="419"/>
      <c r="N36" s="133">
        <v>44</v>
      </c>
      <c r="O36" s="221"/>
      <c r="P36" s="226"/>
      <c r="Q36" s="222"/>
      <c r="R36" s="244"/>
      <c r="S36" s="244"/>
      <c r="T36" s="244"/>
      <c r="U36" s="222"/>
      <c r="V36" s="222"/>
      <c r="W36" s="226"/>
      <c r="X36" s="227"/>
      <c r="Y36" s="246">
        <v>21.062992125984252</v>
      </c>
      <c r="Z36" s="419"/>
      <c r="AA36" s="219">
        <v>149.99</v>
      </c>
      <c r="AB36" s="220">
        <v>299.99</v>
      </c>
      <c r="AC36" s="291">
        <f t="shared" ref="AC36:AC37" si="5">SUM(Q36:V36)</f>
        <v>0</v>
      </c>
      <c r="AD36" s="77">
        <f t="shared" si="4"/>
        <v>0</v>
      </c>
    </row>
    <row r="37" spans="1:30" ht="39.950000000000003" customHeight="1" thickBot="1">
      <c r="A37" s="228">
        <v>45</v>
      </c>
      <c r="B37" s="229"/>
      <c r="C37" s="232"/>
      <c r="D37" s="231">
        <v>14.173228346456693</v>
      </c>
      <c r="E37" s="248">
        <v>14.763779527559056</v>
      </c>
      <c r="F37" s="248">
        <v>15.354330708661417</v>
      </c>
      <c r="G37" s="248">
        <v>16</v>
      </c>
      <c r="H37" s="231">
        <v>16.75</v>
      </c>
      <c r="I37" s="231">
        <v>17.5</v>
      </c>
      <c r="J37" s="232"/>
      <c r="K37" s="233"/>
      <c r="L37" s="249">
        <v>21.456692913385826</v>
      </c>
      <c r="M37" s="419"/>
      <c r="N37" s="228">
        <v>45</v>
      </c>
      <c r="O37" s="229"/>
      <c r="P37" s="232"/>
      <c r="Q37" s="231"/>
      <c r="R37" s="248"/>
      <c r="S37" s="248"/>
      <c r="T37" s="248"/>
      <c r="U37" s="231"/>
      <c r="V37" s="231"/>
      <c r="W37" s="232"/>
      <c r="X37" s="233"/>
      <c r="Y37" s="249">
        <v>21.456692913385826</v>
      </c>
      <c r="Z37" s="419"/>
      <c r="AA37" s="219">
        <v>149.99</v>
      </c>
      <c r="AB37" s="220">
        <v>299.99</v>
      </c>
      <c r="AC37" s="294">
        <f t="shared" si="5"/>
        <v>0</v>
      </c>
      <c r="AD37" s="77">
        <f t="shared" si="4"/>
        <v>0</v>
      </c>
    </row>
    <row r="38" spans="1:30" ht="24" customHeight="1" thickBot="1">
      <c r="B38" s="253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3"/>
      <c r="O38" s="277"/>
      <c r="P38" s="278"/>
      <c r="Q38" s="278"/>
      <c r="R38" s="278"/>
      <c r="S38" s="254"/>
      <c r="T38" s="254"/>
      <c r="U38" s="255"/>
      <c r="V38" s="255"/>
      <c r="W38" s="254"/>
      <c r="X38" s="254"/>
      <c r="Y38" s="254"/>
      <c r="Z38" s="253"/>
      <c r="AA38" s="253"/>
      <c r="AB38" s="254"/>
      <c r="AC38" s="295"/>
      <c r="AD38" s="298"/>
    </row>
    <row r="39" spans="1:30" ht="35.1" customHeight="1" thickBot="1">
      <c r="F39" s="419"/>
      <c r="G39" s="419"/>
      <c r="H39" s="419"/>
      <c r="I39" s="419"/>
      <c r="J39" s="419"/>
      <c r="K39" s="419"/>
      <c r="L39" s="419"/>
      <c r="M39" s="419"/>
      <c r="N39" s="419"/>
      <c r="P39" s="256" t="s">
        <v>211</v>
      </c>
      <c r="Q39" s="417"/>
      <c r="R39" s="417"/>
      <c r="S39" s="416"/>
      <c r="T39" s="419"/>
      <c r="U39" s="256" t="s">
        <v>212</v>
      </c>
      <c r="V39" s="417"/>
      <c r="W39" s="417"/>
      <c r="X39" s="416"/>
      <c r="Y39" s="419"/>
      <c r="Z39" s="419"/>
      <c r="AA39" s="419"/>
      <c r="AB39" s="419"/>
    </row>
    <row r="40" spans="1:30" ht="35.1" customHeight="1" thickBot="1">
      <c r="F40" s="419"/>
      <c r="P40" s="207" t="s">
        <v>84</v>
      </c>
      <c r="Q40" s="207" t="s">
        <v>197</v>
      </c>
      <c r="R40" s="235"/>
      <c r="S40" s="75" t="s">
        <v>208</v>
      </c>
      <c r="T40" s="419"/>
      <c r="U40" s="207" t="s">
        <v>84</v>
      </c>
      <c r="V40" s="207" t="s">
        <v>197</v>
      </c>
      <c r="W40" s="414"/>
      <c r="X40" s="75" t="s">
        <v>208</v>
      </c>
    </row>
    <row r="41" spans="1:30" ht="35.1" customHeight="1" thickBot="1">
      <c r="F41" s="259"/>
      <c r="P41" s="207" t="s">
        <v>213</v>
      </c>
      <c r="Q41" s="128">
        <v>35</v>
      </c>
      <c r="R41" s="258">
        <v>11</v>
      </c>
      <c r="S41" s="246">
        <v>16.338582677165356</v>
      </c>
      <c r="U41" s="207" t="s">
        <v>213</v>
      </c>
      <c r="V41" s="128">
        <v>35</v>
      </c>
      <c r="W41" s="258"/>
      <c r="X41" s="246">
        <v>16.338582677165356</v>
      </c>
      <c r="AA41" s="219">
        <v>129.99</v>
      </c>
      <c r="AB41" s="219">
        <v>259.99</v>
      </c>
      <c r="AC41" s="294">
        <f>W41</f>
        <v>0</v>
      </c>
      <c r="AD41" s="77">
        <f>AC41*AA41</f>
        <v>0</v>
      </c>
    </row>
    <row r="42" spans="1:30" ht="35.1" customHeight="1" thickBot="1">
      <c r="F42" s="259"/>
      <c r="P42" s="207">
        <v>3</v>
      </c>
      <c r="Q42" s="133">
        <v>36</v>
      </c>
      <c r="R42" s="261">
        <v>11.811023622047244</v>
      </c>
      <c r="S42" s="246">
        <v>16.535433070866141</v>
      </c>
      <c r="U42" s="207">
        <v>3</v>
      </c>
      <c r="V42" s="133">
        <v>36</v>
      </c>
      <c r="W42" s="261"/>
      <c r="X42" s="246">
        <v>16.535433070866141</v>
      </c>
      <c r="AA42" s="219">
        <v>129.99</v>
      </c>
      <c r="AB42" s="219">
        <v>259.99</v>
      </c>
      <c r="AC42" s="294">
        <f>W42</f>
        <v>0</v>
      </c>
      <c r="AD42" s="77">
        <f>AC42*AA42</f>
        <v>0</v>
      </c>
    </row>
    <row r="43" spans="1:30" ht="35.1" customHeight="1" thickBot="1">
      <c r="F43" s="259"/>
      <c r="P43" s="207">
        <v>4</v>
      </c>
      <c r="Q43" s="133">
        <v>37</v>
      </c>
      <c r="R43" s="261">
        <v>12.204724409448819</v>
      </c>
      <c r="S43" s="246">
        <v>16.535433070866141</v>
      </c>
      <c r="U43" s="207">
        <v>4</v>
      </c>
      <c r="V43" s="133">
        <v>37</v>
      </c>
      <c r="W43" s="261"/>
      <c r="X43" s="246">
        <v>16.535433070866141</v>
      </c>
      <c r="AA43" s="219">
        <v>129.99</v>
      </c>
      <c r="AB43" s="219">
        <v>259.99</v>
      </c>
      <c r="AC43" s="294">
        <f>W43</f>
        <v>0</v>
      </c>
      <c r="AD43" s="77">
        <f>AC43*AA43</f>
        <v>0</v>
      </c>
    </row>
    <row r="44" spans="1:30" ht="35.1" customHeight="1" thickBot="1">
      <c r="F44" s="259"/>
      <c r="P44" s="207">
        <v>5</v>
      </c>
      <c r="Q44" s="133">
        <v>38</v>
      </c>
      <c r="R44" s="261">
        <v>12.4015748031496</v>
      </c>
      <c r="S44" s="246">
        <v>16.535433070866141</v>
      </c>
      <c r="U44" s="207">
        <v>5</v>
      </c>
      <c r="V44" s="133">
        <v>38</v>
      </c>
      <c r="W44" s="261"/>
      <c r="X44" s="246">
        <v>16.535433070866141</v>
      </c>
      <c r="AA44" s="219">
        <v>129.99</v>
      </c>
      <c r="AB44" s="219">
        <v>259.99</v>
      </c>
      <c r="AC44" s="294">
        <f>W44</f>
        <v>0</v>
      </c>
      <c r="AD44" s="77">
        <f>AC44*AA44</f>
        <v>0</v>
      </c>
    </row>
    <row r="45" spans="1:30" ht="35.1" customHeight="1" thickBot="1">
      <c r="F45" s="259"/>
      <c r="G45" s="254"/>
      <c r="H45" s="254"/>
      <c r="I45" s="254"/>
      <c r="J45" s="254"/>
      <c r="K45" s="254"/>
      <c r="L45" s="254"/>
      <c r="M45" s="254"/>
      <c r="N45" s="254"/>
      <c r="P45" s="207">
        <v>6</v>
      </c>
      <c r="Q45" s="228">
        <v>39</v>
      </c>
      <c r="R45" s="262">
        <v>13</v>
      </c>
      <c r="S45" s="263">
        <v>17</v>
      </c>
      <c r="T45" s="254"/>
      <c r="U45" s="207">
        <v>6</v>
      </c>
      <c r="V45" s="228">
        <v>39</v>
      </c>
      <c r="W45" s="261"/>
      <c r="X45" s="263">
        <v>17</v>
      </c>
      <c r="Y45" s="254"/>
      <c r="Z45" s="254"/>
      <c r="AA45" s="219">
        <v>129.99</v>
      </c>
      <c r="AB45" s="219">
        <v>259.99</v>
      </c>
      <c r="AC45" s="294">
        <f>W45</f>
        <v>0</v>
      </c>
      <c r="AD45" s="77">
        <f>AC45*AA45</f>
        <v>0</v>
      </c>
    </row>
    <row r="46" spans="1:30" ht="24" customHeight="1">
      <c r="B46" s="100"/>
      <c r="C46" s="100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99"/>
      <c r="P46" s="99"/>
      <c r="Q46" s="264"/>
      <c r="AA46" s="52"/>
      <c r="AB46" s="52"/>
      <c r="AC46" s="296" t="s">
        <v>11</v>
      </c>
      <c r="AD46" s="36" t="s">
        <v>240</v>
      </c>
    </row>
    <row r="47" spans="1:30" ht="24" customHeight="1">
      <c r="C47" s="285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6"/>
      <c r="P47" s="286"/>
      <c r="Q47" s="281"/>
      <c r="R47" s="282"/>
      <c r="S47" s="282"/>
      <c r="T47" s="48"/>
      <c r="U47" s="48"/>
      <c r="V47" s="48"/>
      <c r="W47" s="48"/>
      <c r="X47" s="48"/>
      <c r="Y47" s="48"/>
      <c r="Z47" s="48"/>
      <c r="AA47" s="52" t="s">
        <v>214</v>
      </c>
      <c r="AB47" s="52"/>
      <c r="AC47" s="294">
        <f>SUM(AC9:AC14)+SUM(AC17:AC26)+SUM(AC29:AC37)+SUM(AC41:AC44)</f>
        <v>0</v>
      </c>
      <c r="AD47" s="76">
        <f>SUM(AD9:AD14)+SUM(AD17:AD26)+SUM(AD29:AD37)+SUM(AD41:AD45)</f>
        <v>0</v>
      </c>
    </row>
    <row r="48" spans="1:30" ht="20.100000000000001" customHeight="1">
      <c r="B48" s="100"/>
      <c r="AD48" s="265"/>
    </row>
    <row r="49" spans="2:30" s="48" customFormat="1" ht="45" customHeight="1">
      <c r="B49" s="280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2"/>
      <c r="S49" s="282"/>
      <c r="U49" s="283"/>
      <c r="AA49" s="50"/>
      <c r="AB49" s="50"/>
      <c r="AC49" s="299"/>
      <c r="AD49" s="284"/>
    </row>
    <row r="50" spans="2:30" ht="33.75" customHeight="1">
      <c r="AD50" s="265"/>
    </row>
    <row r="51" spans="2:30" ht="33.75" customHeight="1">
      <c r="AD51" s="265"/>
    </row>
    <row r="52" spans="2:30" ht="33.75" customHeight="1">
      <c r="AD52" s="265"/>
    </row>
    <row r="53" spans="2:30" ht="33.75" customHeight="1">
      <c r="AD53" s="265"/>
    </row>
    <row r="54" spans="2:30" ht="33.75" customHeight="1"/>
    <row r="55" spans="2:30" ht="33.75" customHeight="1"/>
    <row r="56" spans="2:30" ht="33.75" customHeight="1"/>
    <row r="57" spans="2:30" ht="33.75" customHeight="1"/>
    <row r="58" spans="2:30" ht="33.75" customHeight="1"/>
  </sheetData>
  <mergeCells count="7">
    <mergeCell ref="A7:K7"/>
    <mergeCell ref="N7:X7"/>
    <mergeCell ref="D3:L3"/>
    <mergeCell ref="O3:P4"/>
    <mergeCell ref="R3:X4"/>
    <mergeCell ref="D4:L4"/>
    <mergeCell ref="C5:L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48"/>
  <sheetViews>
    <sheetView zoomScale="50" zoomScaleNormal="50" workbookViewId="0">
      <selection sqref="A1:XFD1048576"/>
    </sheetView>
  </sheetViews>
  <sheetFormatPr defaultColWidth="8.85546875" defaultRowHeight="24.75" customHeight="1"/>
  <cols>
    <col min="1" max="3" width="12.7109375" customWidth="1"/>
    <col min="4" max="10" width="12.7109375" style="74" customWidth="1"/>
    <col min="11" max="11" width="19.5703125" style="74" customWidth="1"/>
    <col min="12" max="12" width="6.140625" style="74" customWidth="1"/>
    <col min="13" max="13" width="10.7109375" style="74" customWidth="1"/>
    <col min="14" max="16" width="12.7109375" style="74" customWidth="1"/>
    <col min="17" max="18" width="12.7109375" style="199" customWidth="1"/>
    <col min="19" max="22" width="12.7109375" customWidth="1"/>
    <col min="23" max="23" width="22.140625" customWidth="1"/>
    <col min="24" max="24" width="3.140625" customWidth="1"/>
    <col min="25" max="25" width="2.140625" customWidth="1"/>
    <col min="26" max="27" width="14.85546875" customWidth="1"/>
    <col min="28" max="28" width="13.28515625" style="97" bestFit="1" customWidth="1"/>
    <col min="29" max="29" width="18.7109375" customWidth="1"/>
  </cols>
  <sheetData>
    <row r="1" spans="1:29" ht="0.95" customHeight="1"/>
    <row r="2" spans="1:29" ht="36" customHeight="1">
      <c r="D2" s="523"/>
      <c r="E2" s="523"/>
      <c r="F2" s="523"/>
      <c r="G2" s="523"/>
      <c r="H2" s="523"/>
      <c r="I2" s="523"/>
      <c r="J2" s="523"/>
      <c r="K2" s="523"/>
      <c r="L2" s="523"/>
    </row>
    <row r="3" spans="1:29" ht="36" customHeight="1">
      <c r="B3" s="200" t="s">
        <v>18</v>
      </c>
      <c r="C3" s="74"/>
      <c r="D3" s="521"/>
      <c r="E3" s="521"/>
      <c r="F3" s="521"/>
      <c r="G3" s="521"/>
      <c r="H3" s="521"/>
      <c r="I3" s="521"/>
      <c r="J3" s="521"/>
      <c r="K3" s="521"/>
      <c r="L3" s="521"/>
    </row>
    <row r="4" spans="1:29" ht="92.25">
      <c r="B4" s="200" t="s">
        <v>193</v>
      </c>
      <c r="C4" s="74"/>
      <c r="D4" s="522"/>
      <c r="E4" s="522"/>
      <c r="F4" s="522"/>
      <c r="G4" s="522"/>
      <c r="H4" s="522"/>
      <c r="I4" s="522"/>
      <c r="J4" s="522"/>
      <c r="K4" s="522"/>
      <c r="L4" s="522"/>
      <c r="N4" s="488" t="s">
        <v>241</v>
      </c>
      <c r="O4" s="488"/>
      <c r="P4" s="199"/>
      <c r="Q4" s="518" t="s">
        <v>260</v>
      </c>
      <c r="R4" s="518"/>
      <c r="S4" s="518"/>
      <c r="T4" s="518"/>
      <c r="U4" s="518"/>
      <c r="V4" s="518"/>
      <c r="W4" s="518"/>
    </row>
    <row r="5" spans="1:29" ht="36" customHeight="1">
      <c r="B5" s="200" t="s">
        <v>85</v>
      </c>
      <c r="C5" s="74"/>
      <c r="D5" s="521"/>
      <c r="E5" s="521"/>
      <c r="F5" s="521"/>
      <c r="G5" s="521"/>
      <c r="Q5" s="20"/>
      <c r="R5" s="20"/>
      <c r="S5" s="20"/>
      <c r="T5" s="20"/>
      <c r="U5" s="20"/>
      <c r="V5" s="20"/>
    </row>
    <row r="6" spans="1:29" s="201" customFormat="1" ht="36" customHeight="1" thickBot="1">
      <c r="B6" s="202"/>
      <c r="C6" s="202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AB6" s="288"/>
    </row>
    <row r="7" spans="1:29" s="201" customFormat="1" ht="36" customHeight="1" thickBot="1">
      <c r="A7" s="519" t="s">
        <v>220</v>
      </c>
      <c r="B7" s="520"/>
      <c r="C7" s="520"/>
      <c r="D7" s="520"/>
      <c r="E7" s="520"/>
      <c r="F7" s="520"/>
      <c r="G7" s="520"/>
      <c r="H7" s="520"/>
      <c r="I7" s="520"/>
      <c r="J7" s="520"/>
      <c r="K7" s="205" t="s">
        <v>201</v>
      </c>
      <c r="L7" s="37"/>
      <c r="M7" s="519" t="s">
        <v>221</v>
      </c>
      <c r="N7" s="520"/>
      <c r="O7" s="520"/>
      <c r="P7" s="520"/>
      <c r="Q7" s="520"/>
      <c r="R7" s="520"/>
      <c r="S7" s="520"/>
      <c r="T7" s="520"/>
      <c r="U7" s="520"/>
      <c r="V7" s="520"/>
      <c r="W7" s="205" t="s">
        <v>201</v>
      </c>
      <c r="X7" s="206"/>
      <c r="Y7" s="206"/>
      <c r="Z7" s="301" t="s">
        <v>9</v>
      </c>
      <c r="AA7" s="301" t="s">
        <v>90</v>
      </c>
      <c r="AB7" s="388" t="s">
        <v>194</v>
      </c>
      <c r="AC7" s="301" t="s">
        <v>87</v>
      </c>
    </row>
    <row r="8" spans="1:29" s="20" customFormat="1" ht="36" customHeight="1" thickBot="1">
      <c r="A8" s="207" t="s">
        <v>197</v>
      </c>
      <c r="B8" s="71" t="s">
        <v>198</v>
      </c>
      <c r="C8" s="208" t="s">
        <v>199</v>
      </c>
      <c r="D8" s="208" t="s">
        <v>200</v>
      </c>
      <c r="E8" s="208" t="s">
        <v>201</v>
      </c>
      <c r="F8" s="208" t="s">
        <v>202</v>
      </c>
      <c r="G8" s="208" t="s">
        <v>203</v>
      </c>
      <c r="H8" s="208" t="s">
        <v>204</v>
      </c>
      <c r="I8" s="208" t="s">
        <v>205</v>
      </c>
      <c r="J8" s="208" t="s">
        <v>206</v>
      </c>
      <c r="K8" s="210" t="s">
        <v>208</v>
      </c>
      <c r="L8" s="211"/>
      <c r="M8" s="207" t="s">
        <v>197</v>
      </c>
      <c r="N8" s="71" t="s">
        <v>198</v>
      </c>
      <c r="O8" s="208" t="s">
        <v>199</v>
      </c>
      <c r="P8" s="208" t="s">
        <v>200</v>
      </c>
      <c r="Q8" s="208" t="s">
        <v>201</v>
      </c>
      <c r="R8" s="208" t="s">
        <v>202</v>
      </c>
      <c r="S8" s="208" t="s">
        <v>203</v>
      </c>
      <c r="T8" s="208" t="s">
        <v>204</v>
      </c>
      <c r="U8" s="208" t="s">
        <v>205</v>
      </c>
      <c r="V8" s="208" t="s">
        <v>206</v>
      </c>
      <c r="W8" s="210" t="s">
        <v>208</v>
      </c>
      <c r="X8" s="37"/>
      <c r="Y8" s="37"/>
      <c r="Z8" s="40" t="s">
        <v>240</v>
      </c>
      <c r="AA8" s="40" t="s">
        <v>240</v>
      </c>
      <c r="AB8" s="40"/>
      <c r="AC8" s="40"/>
    </row>
    <row r="9" spans="1:29" s="20" customFormat="1" ht="39.950000000000003" customHeight="1">
      <c r="A9" s="128">
        <v>36</v>
      </c>
      <c r="B9" s="302">
        <v>11.5</v>
      </c>
      <c r="C9" s="241">
        <v>11.75</v>
      </c>
      <c r="D9" s="241">
        <v>12.204724409448819</v>
      </c>
      <c r="E9" s="241">
        <v>12.5</v>
      </c>
      <c r="F9" s="241">
        <v>13.25</v>
      </c>
      <c r="G9" s="214">
        <v>13.75</v>
      </c>
      <c r="H9" s="214">
        <v>14.25</v>
      </c>
      <c r="I9" s="214">
        <v>15</v>
      </c>
      <c r="J9" s="215"/>
      <c r="K9" s="242">
        <v>17.322834645669293</v>
      </c>
      <c r="L9" s="218"/>
      <c r="M9" s="128">
        <v>36</v>
      </c>
      <c r="N9" s="336"/>
      <c r="O9" s="321"/>
      <c r="P9" s="321"/>
      <c r="Q9" s="321"/>
      <c r="R9" s="321"/>
      <c r="S9" s="322"/>
      <c r="T9" s="322"/>
      <c r="U9" s="322"/>
      <c r="V9" s="337"/>
      <c r="W9" s="242">
        <v>17.322834645669293</v>
      </c>
      <c r="X9" s="37"/>
      <c r="Z9" s="389">
        <v>199.99</v>
      </c>
      <c r="AA9" s="390">
        <v>399.99</v>
      </c>
      <c r="AB9" s="391">
        <f>SUM(O9:T9)</f>
        <v>0</v>
      </c>
      <c r="AC9" s="392">
        <f>AB9*Z9</f>
        <v>0</v>
      </c>
    </row>
    <row r="10" spans="1:29" s="20" customFormat="1" ht="39.950000000000003" customHeight="1">
      <c r="A10" s="133">
        <v>37</v>
      </c>
      <c r="B10" s="247">
        <v>11.5</v>
      </c>
      <c r="C10" s="245">
        <v>12</v>
      </c>
      <c r="D10" s="245">
        <v>12.5</v>
      </c>
      <c r="E10" s="244">
        <v>12.75</v>
      </c>
      <c r="F10" s="244">
        <v>13.5</v>
      </c>
      <c r="G10" s="222">
        <v>14</v>
      </c>
      <c r="H10" s="222">
        <v>14.5</v>
      </c>
      <c r="I10" s="222">
        <v>15.15748031496063</v>
      </c>
      <c r="J10" s="226"/>
      <c r="K10" s="246">
        <v>17.716535433070867</v>
      </c>
      <c r="L10" s="218"/>
      <c r="M10" s="133">
        <v>37</v>
      </c>
      <c r="N10" s="324"/>
      <c r="O10" s="328"/>
      <c r="P10" s="328"/>
      <c r="Q10" s="325"/>
      <c r="R10" s="325"/>
      <c r="S10" s="326"/>
      <c r="T10" s="326"/>
      <c r="U10" s="326"/>
      <c r="V10" s="331"/>
      <c r="W10" s="246">
        <v>17.716535433070867</v>
      </c>
      <c r="X10" s="37"/>
      <c r="Z10" s="389">
        <v>199.99</v>
      </c>
      <c r="AA10" s="390">
        <v>399.99</v>
      </c>
      <c r="AB10" s="291">
        <f>SUM(O10:V10)</f>
        <v>0</v>
      </c>
      <c r="AC10" s="77">
        <f t="shared" ref="AC10:AC18" si="0">AB10*Z10</f>
        <v>0</v>
      </c>
    </row>
    <row r="11" spans="1:29" s="20" customFormat="1" ht="39.950000000000003" customHeight="1">
      <c r="A11" s="133">
        <v>38</v>
      </c>
      <c r="B11" s="247">
        <v>11.5</v>
      </c>
      <c r="C11" s="245">
        <v>12</v>
      </c>
      <c r="D11" s="245">
        <v>12.5</v>
      </c>
      <c r="E11" s="245">
        <v>12.75</v>
      </c>
      <c r="F11" s="245">
        <v>13.5</v>
      </c>
      <c r="G11" s="244">
        <v>14</v>
      </c>
      <c r="H11" s="222">
        <v>14.5</v>
      </c>
      <c r="I11" s="222">
        <v>15.25</v>
      </c>
      <c r="J11" s="226"/>
      <c r="K11" s="246">
        <v>17.913385826771652</v>
      </c>
      <c r="L11" s="218"/>
      <c r="M11" s="133">
        <v>38</v>
      </c>
      <c r="N11" s="324"/>
      <c r="O11" s="328"/>
      <c r="P11" s="328"/>
      <c r="Q11" s="328"/>
      <c r="R11" s="328"/>
      <c r="S11" s="325"/>
      <c r="T11" s="326"/>
      <c r="U11" s="326"/>
      <c r="V11" s="331"/>
      <c r="W11" s="246">
        <v>17.913385826771652</v>
      </c>
      <c r="X11" s="37"/>
      <c r="Z11" s="389">
        <v>199.99</v>
      </c>
      <c r="AA11" s="390">
        <v>399.99</v>
      </c>
      <c r="AB11" s="291">
        <f>SUM(O11:V11)</f>
        <v>0</v>
      </c>
      <c r="AC11" s="77">
        <f t="shared" si="0"/>
        <v>0</v>
      </c>
    </row>
    <row r="12" spans="1:29" s="20" customFormat="1" ht="39.950000000000003" customHeight="1">
      <c r="A12" s="133">
        <v>39</v>
      </c>
      <c r="B12" s="247">
        <v>11.5</v>
      </c>
      <c r="C12" s="245">
        <v>12</v>
      </c>
      <c r="D12" s="245">
        <v>12.5</v>
      </c>
      <c r="E12" s="245">
        <v>12.75</v>
      </c>
      <c r="F12" s="245">
        <v>13.5</v>
      </c>
      <c r="G12" s="244">
        <v>14</v>
      </c>
      <c r="H12" s="222">
        <v>14.5</v>
      </c>
      <c r="I12" s="222">
        <v>15.25</v>
      </c>
      <c r="J12" s="222">
        <v>15.75</v>
      </c>
      <c r="K12" s="246">
        <v>18.30708661417323</v>
      </c>
      <c r="L12" s="218"/>
      <c r="M12" s="133">
        <v>39</v>
      </c>
      <c r="N12" s="324"/>
      <c r="O12" s="328"/>
      <c r="P12" s="328"/>
      <c r="Q12" s="328"/>
      <c r="R12" s="328"/>
      <c r="S12" s="325"/>
      <c r="T12" s="326"/>
      <c r="U12" s="326"/>
      <c r="V12" s="326"/>
      <c r="W12" s="246">
        <v>18.30708661417323</v>
      </c>
      <c r="X12" s="37"/>
      <c r="Z12" s="389">
        <v>199.99</v>
      </c>
      <c r="AA12" s="390">
        <v>399.99</v>
      </c>
      <c r="AB12" s="291">
        <f>SUM(O12:V12)</f>
        <v>0</v>
      </c>
      <c r="AC12" s="77">
        <f t="shared" si="0"/>
        <v>0</v>
      </c>
    </row>
    <row r="13" spans="1:29" s="20" customFormat="1" ht="39.950000000000003" customHeight="1">
      <c r="A13" s="133">
        <v>40</v>
      </c>
      <c r="B13" s="247">
        <v>12</v>
      </c>
      <c r="C13" s="244">
        <v>12.5</v>
      </c>
      <c r="D13" s="244">
        <v>12.75</v>
      </c>
      <c r="E13" s="244">
        <v>13.5</v>
      </c>
      <c r="F13" s="244">
        <v>14</v>
      </c>
      <c r="G13" s="222">
        <v>14.5</v>
      </c>
      <c r="H13" s="222">
        <v>15.25</v>
      </c>
      <c r="I13" s="222">
        <v>15.75</v>
      </c>
      <c r="J13" s="222">
        <v>16.25</v>
      </c>
      <c r="K13" s="246">
        <v>18.503937007874015</v>
      </c>
      <c r="L13" s="218"/>
      <c r="M13" s="133">
        <v>40</v>
      </c>
      <c r="N13" s="324"/>
      <c r="O13" s="325"/>
      <c r="P13" s="325"/>
      <c r="Q13" s="325"/>
      <c r="R13" s="325"/>
      <c r="S13" s="326"/>
      <c r="T13" s="326"/>
      <c r="U13" s="326"/>
      <c r="V13" s="326"/>
      <c r="W13" s="246">
        <v>18.503937007874015</v>
      </c>
      <c r="X13" s="37"/>
      <c r="Z13" s="389">
        <v>199.99</v>
      </c>
      <c r="AA13" s="390">
        <v>399.99</v>
      </c>
      <c r="AB13" s="291">
        <f t="shared" ref="AB13:AB16" si="1">SUM(O13:V13)</f>
        <v>0</v>
      </c>
      <c r="AC13" s="77">
        <f t="shared" si="0"/>
        <v>0</v>
      </c>
    </row>
    <row r="14" spans="1:29" s="20" customFormat="1" ht="39.950000000000003" customHeight="1">
      <c r="A14" s="133">
        <v>41</v>
      </c>
      <c r="B14" s="243">
        <v>12.5</v>
      </c>
      <c r="C14" s="222">
        <v>12.75</v>
      </c>
      <c r="D14" s="222">
        <v>13.5</v>
      </c>
      <c r="E14" s="222">
        <v>14</v>
      </c>
      <c r="F14" s="222">
        <v>14.5</v>
      </c>
      <c r="G14" s="222">
        <v>15.25</v>
      </c>
      <c r="H14" s="222">
        <v>15.75</v>
      </c>
      <c r="I14" s="222">
        <v>16.25</v>
      </c>
      <c r="J14" s="226"/>
      <c r="K14" s="246">
        <v>18.700787401574804</v>
      </c>
      <c r="L14" s="218"/>
      <c r="M14" s="133">
        <v>41</v>
      </c>
      <c r="N14" s="338"/>
      <c r="O14" s="326"/>
      <c r="P14" s="326"/>
      <c r="Q14" s="326"/>
      <c r="R14" s="326"/>
      <c r="S14" s="326"/>
      <c r="T14" s="326"/>
      <c r="U14" s="326"/>
      <c r="V14" s="331"/>
      <c r="W14" s="246">
        <v>18.700787401574804</v>
      </c>
      <c r="X14" s="37"/>
      <c r="Z14" s="389">
        <v>199.99</v>
      </c>
      <c r="AA14" s="390">
        <v>399.99</v>
      </c>
      <c r="AB14" s="291">
        <f t="shared" si="1"/>
        <v>0</v>
      </c>
      <c r="AC14" s="77">
        <f t="shared" si="0"/>
        <v>0</v>
      </c>
    </row>
    <row r="15" spans="1:29" s="20" customFormat="1" ht="39.950000000000003" customHeight="1">
      <c r="A15" s="133">
        <v>42</v>
      </c>
      <c r="B15" s="221"/>
      <c r="C15" s="222">
        <v>13.5</v>
      </c>
      <c r="D15" s="222">
        <v>14</v>
      </c>
      <c r="E15" s="222">
        <v>14.5</v>
      </c>
      <c r="F15" s="222">
        <v>15.25</v>
      </c>
      <c r="G15" s="222">
        <v>15.75</v>
      </c>
      <c r="H15" s="222">
        <v>16.25</v>
      </c>
      <c r="I15" s="226"/>
      <c r="J15" s="226"/>
      <c r="K15" s="246">
        <v>19.094488188976378</v>
      </c>
      <c r="L15" s="218"/>
      <c r="M15" s="133">
        <v>42</v>
      </c>
      <c r="N15" s="330"/>
      <c r="O15" s="326"/>
      <c r="P15" s="326"/>
      <c r="Q15" s="326"/>
      <c r="R15" s="326"/>
      <c r="S15" s="326"/>
      <c r="T15" s="326"/>
      <c r="U15" s="331"/>
      <c r="V15" s="331"/>
      <c r="W15" s="246">
        <v>19.094488188976378</v>
      </c>
      <c r="X15" s="37"/>
      <c r="Z15" s="389">
        <v>199.99</v>
      </c>
      <c r="AA15" s="390">
        <v>399.99</v>
      </c>
      <c r="AB15" s="291">
        <f t="shared" si="1"/>
        <v>0</v>
      </c>
      <c r="AC15" s="77">
        <f t="shared" si="0"/>
        <v>0</v>
      </c>
    </row>
    <row r="16" spans="1:29" s="20" customFormat="1" ht="39.950000000000003" customHeight="1">
      <c r="A16" s="133">
        <v>43</v>
      </c>
      <c r="B16" s="221"/>
      <c r="C16" s="222">
        <v>13.5</v>
      </c>
      <c r="D16" s="222">
        <v>14</v>
      </c>
      <c r="E16" s="222">
        <v>14.5</v>
      </c>
      <c r="F16" s="222">
        <v>15.25</v>
      </c>
      <c r="G16" s="222">
        <v>15.74</v>
      </c>
      <c r="H16" s="226"/>
      <c r="I16" s="226"/>
      <c r="J16" s="226"/>
      <c r="K16" s="246">
        <v>19.488188976377952</v>
      </c>
      <c r="L16" s="218"/>
      <c r="M16" s="133">
        <v>43</v>
      </c>
      <c r="N16" s="330"/>
      <c r="O16" s="326"/>
      <c r="P16" s="326"/>
      <c r="Q16" s="326"/>
      <c r="R16" s="326"/>
      <c r="S16" s="326"/>
      <c r="T16" s="331"/>
      <c r="U16" s="331"/>
      <c r="V16" s="331"/>
      <c r="W16" s="246">
        <v>19.488188976377952</v>
      </c>
      <c r="X16" s="37"/>
      <c r="Z16" s="389">
        <v>199.99</v>
      </c>
      <c r="AA16" s="390">
        <v>399.99</v>
      </c>
      <c r="AB16" s="291">
        <f t="shared" si="1"/>
        <v>0</v>
      </c>
      <c r="AC16" s="77">
        <f t="shared" si="0"/>
        <v>0</v>
      </c>
    </row>
    <row r="17" spans="1:29" s="20" customFormat="1" ht="39.950000000000003" customHeight="1">
      <c r="A17" s="133">
        <v>44</v>
      </c>
      <c r="B17" s="221"/>
      <c r="C17" s="226"/>
      <c r="D17" s="222">
        <v>14.25</v>
      </c>
      <c r="E17" s="222">
        <v>14.75</v>
      </c>
      <c r="F17" s="222">
        <v>15.25</v>
      </c>
      <c r="G17" s="222">
        <v>16</v>
      </c>
      <c r="H17" s="226"/>
      <c r="I17" s="226"/>
      <c r="J17" s="226"/>
      <c r="K17" s="246">
        <v>19.881889763779526</v>
      </c>
      <c r="L17" s="218"/>
      <c r="M17" s="133">
        <v>44</v>
      </c>
      <c r="N17" s="330"/>
      <c r="O17" s="331"/>
      <c r="P17" s="326"/>
      <c r="Q17" s="326"/>
      <c r="R17" s="326"/>
      <c r="S17" s="326"/>
      <c r="T17" s="331"/>
      <c r="U17" s="331"/>
      <c r="V17" s="331"/>
      <c r="W17" s="246">
        <v>19.881889763779526</v>
      </c>
      <c r="X17" s="37"/>
      <c r="Z17" s="389">
        <v>199.99</v>
      </c>
      <c r="AA17" s="390">
        <v>399.99</v>
      </c>
      <c r="AB17" s="291">
        <f>P17+R17+T17+V17</f>
        <v>0</v>
      </c>
      <c r="AC17" s="77">
        <f t="shared" si="0"/>
        <v>0</v>
      </c>
    </row>
    <row r="18" spans="1:29" s="20" customFormat="1" ht="39.950000000000003" customHeight="1" thickBot="1">
      <c r="A18" s="228">
        <v>45</v>
      </c>
      <c r="B18" s="229"/>
      <c r="C18" s="232"/>
      <c r="D18" s="231">
        <v>14.25</v>
      </c>
      <c r="E18" s="231">
        <v>15</v>
      </c>
      <c r="F18" s="231">
        <v>15.5</v>
      </c>
      <c r="G18" s="231">
        <v>16.5</v>
      </c>
      <c r="H18" s="232"/>
      <c r="I18" s="232"/>
      <c r="J18" s="232"/>
      <c r="K18" s="249">
        <v>20.275590551181104</v>
      </c>
      <c r="L18" s="218"/>
      <c r="M18" s="133">
        <v>45</v>
      </c>
      <c r="N18" s="332"/>
      <c r="O18" s="333"/>
      <c r="P18" s="334"/>
      <c r="Q18" s="334"/>
      <c r="R18" s="334"/>
      <c r="S18" s="334"/>
      <c r="T18" s="333"/>
      <c r="U18" s="333"/>
      <c r="V18" s="333"/>
      <c r="W18" s="249">
        <v>20.275590551181104</v>
      </c>
      <c r="X18" s="37"/>
      <c r="Z18" s="389">
        <v>199.99</v>
      </c>
      <c r="AA18" s="390">
        <v>399.99</v>
      </c>
      <c r="AB18" s="291">
        <f>P18+R18+T18</f>
        <v>0</v>
      </c>
      <c r="AC18" s="77">
        <f t="shared" si="0"/>
        <v>0</v>
      </c>
    </row>
    <row r="19" spans="1:29" s="20" customFormat="1" ht="36" customHeight="1" thickBot="1">
      <c r="A19" s="235"/>
      <c r="B19" s="236"/>
      <c r="C19" s="237"/>
      <c r="D19" s="238"/>
      <c r="E19" s="238"/>
      <c r="F19" s="238"/>
      <c r="G19" s="237"/>
      <c r="H19" s="238"/>
      <c r="I19" s="238"/>
      <c r="J19" s="238"/>
      <c r="K19" s="238"/>
      <c r="L19" s="239"/>
      <c r="M19" s="235"/>
      <c r="N19" s="236"/>
      <c r="O19" s="237"/>
      <c r="P19" s="238"/>
      <c r="Q19" s="238"/>
      <c r="R19" s="238"/>
      <c r="S19" s="237"/>
      <c r="T19" s="238"/>
      <c r="U19" s="238"/>
      <c r="V19" s="238"/>
      <c r="W19" s="238"/>
      <c r="X19" s="37"/>
      <c r="Z19" s="37"/>
      <c r="AA19" s="37"/>
      <c r="AB19" s="292"/>
      <c r="AC19" s="37"/>
    </row>
    <row r="20" spans="1:29" s="20" customFormat="1" ht="36" customHeight="1" thickBot="1">
      <c r="A20" s="75"/>
      <c r="B20" s="71" t="s">
        <v>198</v>
      </c>
      <c r="C20" s="208" t="s">
        <v>199</v>
      </c>
      <c r="D20" s="208" t="s">
        <v>200</v>
      </c>
      <c r="E20" s="208" t="s">
        <v>201</v>
      </c>
      <c r="F20" s="208" t="s">
        <v>202</v>
      </c>
      <c r="G20" s="208" t="s">
        <v>203</v>
      </c>
      <c r="H20" s="208" t="s">
        <v>204</v>
      </c>
      <c r="I20" s="208" t="s">
        <v>205</v>
      </c>
      <c r="J20" s="208" t="s">
        <v>206</v>
      </c>
      <c r="K20" s="75" t="s">
        <v>209</v>
      </c>
      <c r="L20" s="37"/>
      <c r="M20" s="75"/>
      <c r="N20" s="71" t="s">
        <v>198</v>
      </c>
      <c r="O20" s="208" t="s">
        <v>199</v>
      </c>
      <c r="P20" s="208" t="s">
        <v>200</v>
      </c>
      <c r="Q20" s="208" t="s">
        <v>201</v>
      </c>
      <c r="R20" s="208" t="s">
        <v>202</v>
      </c>
      <c r="S20" s="208" t="s">
        <v>203</v>
      </c>
      <c r="T20" s="208" t="s">
        <v>204</v>
      </c>
      <c r="U20" s="208" t="s">
        <v>205</v>
      </c>
      <c r="V20" s="208" t="s">
        <v>206</v>
      </c>
      <c r="W20" s="75" t="s">
        <v>209</v>
      </c>
      <c r="X20" s="37"/>
      <c r="Z20" s="301" t="s">
        <v>9</v>
      </c>
      <c r="AA20" s="301" t="s">
        <v>90</v>
      </c>
      <c r="AB20" s="289" t="s">
        <v>194</v>
      </c>
      <c r="AC20" s="267" t="s">
        <v>87</v>
      </c>
    </row>
    <row r="21" spans="1:29" s="20" customFormat="1" ht="39.950000000000003" customHeight="1" thickBot="1">
      <c r="A21" s="128">
        <v>36</v>
      </c>
      <c r="B21" s="240">
        <v>11.5</v>
      </c>
      <c r="C21" s="241">
        <v>11.75</v>
      </c>
      <c r="D21" s="241">
        <v>12.204724409448819</v>
      </c>
      <c r="E21" s="214">
        <v>12.5</v>
      </c>
      <c r="F21" s="214">
        <v>13.25</v>
      </c>
      <c r="G21" s="214">
        <v>13.75</v>
      </c>
      <c r="H21" s="214">
        <v>14.25</v>
      </c>
      <c r="I21" s="214">
        <v>15</v>
      </c>
      <c r="J21" s="216"/>
      <c r="K21" s="304">
        <v>18.503937007874015</v>
      </c>
      <c r="L21" s="37"/>
      <c r="M21" s="128">
        <v>36</v>
      </c>
      <c r="N21" s="320"/>
      <c r="O21" s="321"/>
      <c r="P21" s="321"/>
      <c r="Q21" s="322"/>
      <c r="R21" s="322"/>
      <c r="S21" s="322"/>
      <c r="T21" s="322"/>
      <c r="U21" s="322"/>
      <c r="V21" s="323"/>
      <c r="W21" s="304">
        <v>18.503937007874015</v>
      </c>
      <c r="X21" s="37"/>
      <c r="Z21" s="303">
        <v>199.99</v>
      </c>
      <c r="AA21" s="260">
        <v>399.99</v>
      </c>
      <c r="AB21" s="291">
        <f>SUM(N21:T21)</f>
        <v>0</v>
      </c>
      <c r="AC21" s="77">
        <f t="shared" ref="AC21:AC30" si="2">AB21*Z21</f>
        <v>0</v>
      </c>
    </row>
    <row r="22" spans="1:29" s="20" customFormat="1" ht="39.950000000000003" customHeight="1" thickBot="1">
      <c r="A22" s="133">
        <v>37</v>
      </c>
      <c r="B22" s="247">
        <v>11.5</v>
      </c>
      <c r="C22" s="244">
        <v>12</v>
      </c>
      <c r="D22" s="244">
        <v>12.5</v>
      </c>
      <c r="E22" s="222">
        <v>12.75</v>
      </c>
      <c r="F22" s="222">
        <v>13.5</v>
      </c>
      <c r="G22" s="222">
        <v>14</v>
      </c>
      <c r="H22" s="222">
        <v>14.5</v>
      </c>
      <c r="I22" s="222">
        <v>15.15748031496063</v>
      </c>
      <c r="J22" s="227"/>
      <c r="K22" s="246">
        <v>19.094488188976378</v>
      </c>
      <c r="L22" s="37"/>
      <c r="M22" s="133">
        <v>37</v>
      </c>
      <c r="N22" s="324"/>
      <c r="O22" s="325"/>
      <c r="P22" s="325"/>
      <c r="Q22" s="326"/>
      <c r="R22" s="326"/>
      <c r="S22" s="326"/>
      <c r="T22" s="326"/>
      <c r="U22" s="326"/>
      <c r="V22" s="327"/>
      <c r="W22" s="246">
        <v>19.094488188976378</v>
      </c>
      <c r="X22" s="37"/>
      <c r="Z22" s="303">
        <v>199.99</v>
      </c>
      <c r="AA22" s="260">
        <v>399.99</v>
      </c>
      <c r="AB22" s="291">
        <f t="shared" ref="AB22:AB27" si="3">SUM(N22:V22)</f>
        <v>0</v>
      </c>
      <c r="AC22" s="77">
        <f t="shared" si="2"/>
        <v>0</v>
      </c>
    </row>
    <row r="23" spans="1:29" ht="39.950000000000003" customHeight="1" thickBot="1">
      <c r="A23" s="133">
        <v>38</v>
      </c>
      <c r="B23" s="247">
        <v>11.5</v>
      </c>
      <c r="C23" s="245">
        <v>12</v>
      </c>
      <c r="D23" s="245">
        <v>12.5</v>
      </c>
      <c r="E23" s="245">
        <v>12.75</v>
      </c>
      <c r="F23" s="244">
        <v>13.5</v>
      </c>
      <c r="G23" s="222">
        <v>14</v>
      </c>
      <c r="H23" s="222">
        <v>14.5</v>
      </c>
      <c r="I23" s="222">
        <v>15.25</v>
      </c>
      <c r="J23" s="227"/>
      <c r="K23" s="246">
        <v>19.094488188976378</v>
      </c>
      <c r="L23" s="37"/>
      <c r="M23" s="133">
        <v>38</v>
      </c>
      <c r="N23" s="324"/>
      <c r="O23" s="328"/>
      <c r="P23" s="328"/>
      <c r="Q23" s="328"/>
      <c r="R23" s="325"/>
      <c r="S23" s="326"/>
      <c r="T23" s="326"/>
      <c r="U23" s="326"/>
      <c r="V23" s="327"/>
      <c r="W23" s="246">
        <v>19.094488188976378</v>
      </c>
      <c r="X23" s="37"/>
      <c r="Z23" s="303">
        <v>199.99</v>
      </c>
      <c r="AA23" s="260">
        <v>399.99</v>
      </c>
      <c r="AB23" s="291">
        <f t="shared" si="3"/>
        <v>0</v>
      </c>
      <c r="AC23" s="77">
        <f t="shared" si="2"/>
        <v>0</v>
      </c>
    </row>
    <row r="24" spans="1:29" ht="39.950000000000003" customHeight="1" thickBot="1">
      <c r="A24" s="133">
        <v>39</v>
      </c>
      <c r="B24" s="247">
        <v>11.5</v>
      </c>
      <c r="C24" s="245">
        <v>12</v>
      </c>
      <c r="D24" s="245">
        <v>12.5</v>
      </c>
      <c r="E24" s="245">
        <v>12.75</v>
      </c>
      <c r="F24" s="244">
        <v>13.5</v>
      </c>
      <c r="G24" s="244">
        <v>14</v>
      </c>
      <c r="H24" s="222">
        <v>14.5</v>
      </c>
      <c r="I24" s="222">
        <v>15.25</v>
      </c>
      <c r="J24" s="223">
        <v>15.75</v>
      </c>
      <c r="K24" s="246">
        <v>19.488188976377952</v>
      </c>
      <c r="L24" s="37"/>
      <c r="M24" s="133">
        <v>39</v>
      </c>
      <c r="N24" s="324"/>
      <c r="O24" s="328"/>
      <c r="P24" s="328"/>
      <c r="Q24" s="328"/>
      <c r="R24" s="325"/>
      <c r="S24" s="325"/>
      <c r="T24" s="326"/>
      <c r="U24" s="326"/>
      <c r="V24" s="329"/>
      <c r="W24" s="246">
        <v>19.488188976377952</v>
      </c>
      <c r="X24" s="37"/>
      <c r="Z24" s="303">
        <v>199.99</v>
      </c>
      <c r="AA24" s="260">
        <v>399.99</v>
      </c>
      <c r="AB24" s="291">
        <f t="shared" si="3"/>
        <v>0</v>
      </c>
      <c r="AC24" s="77">
        <f t="shared" si="2"/>
        <v>0</v>
      </c>
    </row>
    <row r="25" spans="1:29" ht="39.950000000000003" customHeight="1" thickBot="1">
      <c r="A25" s="133">
        <v>40</v>
      </c>
      <c r="B25" s="247">
        <v>12</v>
      </c>
      <c r="C25" s="244">
        <v>12.5</v>
      </c>
      <c r="D25" s="245">
        <v>12.75</v>
      </c>
      <c r="E25" s="245">
        <v>13.5</v>
      </c>
      <c r="F25" s="244">
        <v>14</v>
      </c>
      <c r="G25" s="222">
        <v>14.5</v>
      </c>
      <c r="H25" s="222">
        <v>15.25</v>
      </c>
      <c r="I25" s="222">
        <v>15.75</v>
      </c>
      <c r="J25" s="223">
        <v>16.25</v>
      </c>
      <c r="K25" s="246">
        <v>19.685039370078741</v>
      </c>
      <c r="L25" s="37"/>
      <c r="M25" s="133">
        <v>40</v>
      </c>
      <c r="N25" s="324"/>
      <c r="O25" s="325"/>
      <c r="P25" s="328"/>
      <c r="Q25" s="328"/>
      <c r="R25" s="325"/>
      <c r="S25" s="326"/>
      <c r="T25" s="326"/>
      <c r="U25" s="326"/>
      <c r="V25" s="329"/>
      <c r="W25" s="246">
        <v>19.685039370078741</v>
      </c>
      <c r="X25" s="37"/>
      <c r="Z25" s="303">
        <v>199.99</v>
      </c>
      <c r="AA25" s="260">
        <v>399.99</v>
      </c>
      <c r="AB25" s="291">
        <f t="shared" si="3"/>
        <v>0</v>
      </c>
      <c r="AC25" s="77">
        <f t="shared" si="2"/>
        <v>0</v>
      </c>
    </row>
    <row r="26" spans="1:29" ht="39.950000000000003" customHeight="1" thickBot="1">
      <c r="A26" s="133">
        <v>41</v>
      </c>
      <c r="B26" s="247">
        <v>12.5</v>
      </c>
      <c r="C26" s="244">
        <v>12.75</v>
      </c>
      <c r="D26" s="245">
        <v>13.5</v>
      </c>
      <c r="E26" s="244">
        <v>14</v>
      </c>
      <c r="F26" s="244">
        <v>14.5</v>
      </c>
      <c r="G26" s="222">
        <v>15.25</v>
      </c>
      <c r="H26" s="222">
        <v>15.75</v>
      </c>
      <c r="I26" s="222">
        <v>16.25</v>
      </c>
      <c r="J26" s="227"/>
      <c r="K26" s="246">
        <v>19.881889763779526</v>
      </c>
      <c r="L26" s="37"/>
      <c r="M26" s="133">
        <v>41</v>
      </c>
      <c r="N26" s="324"/>
      <c r="O26" s="325"/>
      <c r="P26" s="328"/>
      <c r="Q26" s="325"/>
      <c r="R26" s="325"/>
      <c r="S26" s="326"/>
      <c r="T26" s="326"/>
      <c r="U26" s="326"/>
      <c r="V26" s="327"/>
      <c r="W26" s="246">
        <v>19.881889763779526</v>
      </c>
      <c r="X26" s="37"/>
      <c r="Z26" s="303">
        <v>199.99</v>
      </c>
      <c r="AA26" s="260">
        <v>399.99</v>
      </c>
      <c r="AB26" s="291">
        <f t="shared" si="3"/>
        <v>0</v>
      </c>
      <c r="AC26" s="77">
        <f t="shared" si="2"/>
        <v>0</v>
      </c>
    </row>
    <row r="27" spans="1:29" ht="39.950000000000003" customHeight="1" thickBot="1">
      <c r="A27" s="133">
        <v>42</v>
      </c>
      <c r="B27" s="221"/>
      <c r="C27" s="244">
        <v>13.5</v>
      </c>
      <c r="D27" s="244">
        <v>14</v>
      </c>
      <c r="E27" s="222">
        <v>14.5</v>
      </c>
      <c r="F27" s="222">
        <v>15.25</v>
      </c>
      <c r="G27" s="222">
        <v>15.75</v>
      </c>
      <c r="H27" s="222">
        <v>16.25</v>
      </c>
      <c r="I27" s="226"/>
      <c r="J27" s="227"/>
      <c r="K27" s="246">
        <v>20.275590551181104</v>
      </c>
      <c r="L27" s="37"/>
      <c r="M27" s="133">
        <v>42</v>
      </c>
      <c r="N27" s="330"/>
      <c r="O27" s="325"/>
      <c r="P27" s="325"/>
      <c r="Q27" s="326"/>
      <c r="R27" s="326"/>
      <c r="S27" s="326"/>
      <c r="T27" s="326"/>
      <c r="U27" s="331"/>
      <c r="V27" s="327"/>
      <c r="W27" s="246">
        <v>20.275590551181104</v>
      </c>
      <c r="X27" s="37"/>
      <c r="Z27" s="303">
        <v>199.99</v>
      </c>
      <c r="AA27" s="260">
        <v>399.99</v>
      </c>
      <c r="AB27" s="291">
        <f t="shared" si="3"/>
        <v>0</v>
      </c>
      <c r="AC27" s="77">
        <f t="shared" si="2"/>
        <v>0</v>
      </c>
    </row>
    <row r="28" spans="1:29" ht="39.950000000000003" customHeight="1" thickBot="1">
      <c r="A28" s="133">
        <v>43</v>
      </c>
      <c r="B28" s="221"/>
      <c r="C28" s="222">
        <v>13.5</v>
      </c>
      <c r="D28" s="222">
        <v>14</v>
      </c>
      <c r="E28" s="222">
        <v>14.5</v>
      </c>
      <c r="F28" s="222">
        <v>15.25</v>
      </c>
      <c r="G28" s="222">
        <v>15.74</v>
      </c>
      <c r="H28" s="226"/>
      <c r="I28" s="226"/>
      <c r="J28" s="227"/>
      <c r="K28" s="246">
        <v>20.685039370078702</v>
      </c>
      <c r="L28" s="37"/>
      <c r="M28" s="133">
        <v>43</v>
      </c>
      <c r="N28" s="330"/>
      <c r="O28" s="326"/>
      <c r="P28" s="326"/>
      <c r="Q28" s="326"/>
      <c r="R28" s="326"/>
      <c r="S28" s="326"/>
      <c r="T28" s="331"/>
      <c r="U28" s="331"/>
      <c r="V28" s="327"/>
      <c r="W28" s="246">
        <v>20.685039370078702</v>
      </c>
      <c r="X28" s="37"/>
      <c r="Z28" s="303">
        <v>199.99</v>
      </c>
      <c r="AA28" s="260">
        <v>399.99</v>
      </c>
      <c r="AB28" s="291">
        <f>SUM(P28:U28)</f>
        <v>0</v>
      </c>
      <c r="AC28" s="77">
        <f t="shared" si="2"/>
        <v>0</v>
      </c>
    </row>
    <row r="29" spans="1:29" ht="39.950000000000003" customHeight="1" thickBot="1">
      <c r="A29" s="133">
        <v>44</v>
      </c>
      <c r="B29" s="221"/>
      <c r="C29" s="226"/>
      <c r="D29" s="222">
        <v>14.25</v>
      </c>
      <c r="E29" s="222">
        <v>14.75</v>
      </c>
      <c r="F29" s="222">
        <v>15.25</v>
      </c>
      <c r="G29" s="222">
        <v>16</v>
      </c>
      <c r="H29" s="226"/>
      <c r="I29" s="226"/>
      <c r="J29" s="227"/>
      <c r="K29" s="246">
        <v>21</v>
      </c>
      <c r="L29" s="37"/>
      <c r="M29" s="133">
        <v>44</v>
      </c>
      <c r="N29" s="330"/>
      <c r="O29" s="331"/>
      <c r="P29" s="326"/>
      <c r="Q29" s="326"/>
      <c r="R29" s="326"/>
      <c r="S29" s="326"/>
      <c r="T29" s="331"/>
      <c r="U29" s="331"/>
      <c r="V29" s="327"/>
      <c r="W29" s="246">
        <v>21</v>
      </c>
      <c r="X29" s="37"/>
      <c r="Z29" s="303">
        <v>199.99</v>
      </c>
      <c r="AA29" s="260">
        <v>399.99</v>
      </c>
      <c r="AB29" s="291">
        <f>SUM(P29:U29)</f>
        <v>0</v>
      </c>
      <c r="AC29" s="77">
        <f t="shared" si="2"/>
        <v>0</v>
      </c>
    </row>
    <row r="30" spans="1:29" ht="39.950000000000003" customHeight="1" thickBot="1">
      <c r="A30" s="228">
        <v>45</v>
      </c>
      <c r="B30" s="229"/>
      <c r="C30" s="232"/>
      <c r="D30" s="231">
        <v>14.25</v>
      </c>
      <c r="E30" s="231">
        <v>15</v>
      </c>
      <c r="F30" s="231">
        <v>15.5</v>
      </c>
      <c r="G30" s="231">
        <v>16.5</v>
      </c>
      <c r="H30" s="232"/>
      <c r="I30" s="232"/>
      <c r="J30" s="233"/>
      <c r="K30" s="249">
        <v>21.488188976378002</v>
      </c>
      <c r="L30" s="37"/>
      <c r="M30" s="228">
        <v>45</v>
      </c>
      <c r="N30" s="332"/>
      <c r="O30" s="333"/>
      <c r="P30" s="334"/>
      <c r="Q30" s="334"/>
      <c r="R30" s="334"/>
      <c r="S30" s="334"/>
      <c r="T30" s="333"/>
      <c r="U30" s="333"/>
      <c r="V30" s="335"/>
      <c r="W30" s="249">
        <v>21.488188976378002</v>
      </c>
      <c r="X30" s="37"/>
      <c r="Z30" s="303">
        <v>199.99</v>
      </c>
      <c r="AA30" s="260">
        <v>399.99</v>
      </c>
      <c r="AB30" s="291">
        <f>SUM(P30:U30)</f>
        <v>0</v>
      </c>
      <c r="AC30" s="250">
        <f t="shared" si="2"/>
        <v>0</v>
      </c>
    </row>
    <row r="31" spans="1:29" ht="36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Z31" s="37"/>
      <c r="AA31" s="37"/>
      <c r="AB31" s="293"/>
      <c r="AC31" s="63"/>
    </row>
    <row r="32" spans="1:29" ht="36" customHeight="1" thickBot="1">
      <c r="A32" s="37"/>
      <c r="B32" s="252"/>
      <c r="C32" s="252"/>
      <c r="D32" s="252"/>
      <c r="E32" s="252"/>
      <c r="F32" s="252"/>
      <c r="G32" s="252"/>
      <c r="H32" s="252"/>
      <c r="I32" s="252"/>
      <c r="J32" s="252"/>
      <c r="K32" s="37"/>
      <c r="L32" s="37"/>
      <c r="M32" s="37"/>
      <c r="N32" s="252"/>
      <c r="O32" s="252"/>
      <c r="P32" s="252"/>
      <c r="Q32" s="252"/>
      <c r="R32" s="252"/>
      <c r="S32" s="252"/>
      <c r="T32" s="252"/>
      <c r="U32" s="252"/>
      <c r="V32" s="252"/>
      <c r="W32" s="37"/>
      <c r="X32" s="37"/>
      <c r="Z32" s="37"/>
      <c r="AA32" s="37"/>
      <c r="AB32" s="292"/>
      <c r="AC32" s="37"/>
    </row>
    <row r="33" spans="1:29" ht="36" customHeight="1" thickBot="1">
      <c r="A33" s="75"/>
      <c r="B33" s="71" t="s">
        <v>198</v>
      </c>
      <c r="C33" s="208" t="s">
        <v>199</v>
      </c>
      <c r="D33" s="208" t="s">
        <v>200</v>
      </c>
      <c r="E33" s="208" t="s">
        <v>201</v>
      </c>
      <c r="F33" s="208" t="s">
        <v>202</v>
      </c>
      <c r="G33" s="208" t="s">
        <v>203</v>
      </c>
      <c r="H33" s="208" t="s">
        <v>204</v>
      </c>
      <c r="I33" s="208" t="s">
        <v>205</v>
      </c>
      <c r="J33" s="208" t="s">
        <v>206</v>
      </c>
      <c r="K33" s="75" t="s">
        <v>210</v>
      </c>
      <c r="L33" s="37"/>
      <c r="M33" s="75"/>
      <c r="N33" s="71" t="s">
        <v>198</v>
      </c>
      <c r="O33" s="208" t="s">
        <v>199</v>
      </c>
      <c r="P33" s="208" t="s">
        <v>200</v>
      </c>
      <c r="Q33" s="208" t="s">
        <v>201</v>
      </c>
      <c r="R33" s="208" t="s">
        <v>202</v>
      </c>
      <c r="S33" s="208" t="s">
        <v>203</v>
      </c>
      <c r="T33" s="208" t="s">
        <v>204</v>
      </c>
      <c r="U33" s="208" t="s">
        <v>205</v>
      </c>
      <c r="V33" s="208" t="s">
        <v>206</v>
      </c>
      <c r="W33" s="75" t="s">
        <v>210</v>
      </c>
      <c r="X33" s="37"/>
      <c r="Z33" s="301" t="s">
        <v>9</v>
      </c>
      <c r="AA33" s="301" t="s">
        <v>90</v>
      </c>
      <c r="AB33" s="289" t="s">
        <v>194</v>
      </c>
      <c r="AC33" s="267" t="s">
        <v>87</v>
      </c>
    </row>
    <row r="34" spans="1:29" ht="39.950000000000003" customHeight="1" thickBot="1">
      <c r="A34" s="305">
        <v>38</v>
      </c>
      <c r="B34" s="306"/>
      <c r="C34" s="307"/>
      <c r="D34" s="308">
        <v>12.5</v>
      </c>
      <c r="E34" s="308">
        <v>12.75</v>
      </c>
      <c r="F34" s="308">
        <v>13.5</v>
      </c>
      <c r="G34" s="307"/>
      <c r="H34" s="307"/>
      <c r="I34" s="307"/>
      <c r="J34" s="307"/>
      <c r="K34" s="304">
        <v>19.881889763779526</v>
      </c>
      <c r="L34" s="37"/>
      <c r="M34" s="133">
        <v>37</v>
      </c>
      <c r="N34" s="312"/>
      <c r="O34" s="313"/>
      <c r="P34" s="314"/>
      <c r="Q34" s="314"/>
      <c r="R34" s="314"/>
      <c r="S34" s="313"/>
      <c r="T34" s="313"/>
      <c r="U34" s="313"/>
      <c r="V34" s="313"/>
      <c r="W34" s="304">
        <v>19.881889763779526</v>
      </c>
      <c r="X34" s="37"/>
      <c r="Z34" s="303">
        <v>199.99</v>
      </c>
      <c r="AA34" s="260">
        <v>399.99</v>
      </c>
      <c r="AB34" s="291">
        <f>SUM(N34:V34)</f>
        <v>0</v>
      </c>
      <c r="AC34" s="77">
        <f t="shared" ref="AC34:AC37" si="4">AB34*Z34</f>
        <v>0</v>
      </c>
    </row>
    <row r="35" spans="1:29" ht="39.950000000000003" customHeight="1" thickBot="1">
      <c r="A35" s="133">
        <v>39</v>
      </c>
      <c r="B35" s="221"/>
      <c r="C35" s="226"/>
      <c r="D35" s="222">
        <v>12.5</v>
      </c>
      <c r="E35" s="222">
        <v>12.75</v>
      </c>
      <c r="F35" s="222">
        <v>13.5</v>
      </c>
      <c r="G35" s="226"/>
      <c r="H35" s="226"/>
      <c r="I35" s="226"/>
      <c r="J35" s="226"/>
      <c r="K35" s="246">
        <v>20.275590551181104</v>
      </c>
      <c r="L35" s="37"/>
      <c r="M35" s="133">
        <v>38</v>
      </c>
      <c r="N35" s="315"/>
      <c r="O35" s="311"/>
      <c r="P35" s="316"/>
      <c r="Q35" s="316"/>
      <c r="R35" s="316"/>
      <c r="S35" s="311"/>
      <c r="T35" s="311"/>
      <c r="U35" s="311"/>
      <c r="V35" s="311"/>
      <c r="W35" s="246">
        <v>20.275590551181104</v>
      </c>
      <c r="X35" s="37"/>
      <c r="Z35" s="303">
        <v>199.99</v>
      </c>
      <c r="AA35" s="260">
        <v>399.99</v>
      </c>
      <c r="AB35" s="291">
        <f>SUM(N35:V35)</f>
        <v>0</v>
      </c>
      <c r="AC35" s="77">
        <f t="shared" si="4"/>
        <v>0</v>
      </c>
    </row>
    <row r="36" spans="1:29" ht="39.950000000000003" customHeight="1" thickBot="1">
      <c r="A36" s="133">
        <v>40</v>
      </c>
      <c r="B36" s="221"/>
      <c r="C36" s="226"/>
      <c r="D36" s="222">
        <v>12.75</v>
      </c>
      <c r="E36" s="222">
        <v>13.5</v>
      </c>
      <c r="F36" s="222">
        <v>14</v>
      </c>
      <c r="G36" s="226"/>
      <c r="H36" s="226"/>
      <c r="I36" s="226"/>
      <c r="J36" s="226"/>
      <c r="K36" s="246">
        <v>20.685039370078702</v>
      </c>
      <c r="L36" s="37"/>
      <c r="M36" s="133">
        <v>39</v>
      </c>
      <c r="N36" s="315"/>
      <c r="O36" s="311"/>
      <c r="P36" s="316"/>
      <c r="Q36" s="316"/>
      <c r="R36" s="316"/>
      <c r="S36" s="311"/>
      <c r="T36" s="311"/>
      <c r="U36" s="311"/>
      <c r="V36" s="311"/>
      <c r="W36" s="246">
        <v>20.685039370078702</v>
      </c>
      <c r="X36" s="37"/>
      <c r="Z36" s="303">
        <v>199.99</v>
      </c>
      <c r="AA36" s="260">
        <v>399.99</v>
      </c>
      <c r="AB36" s="291">
        <f>SUM(N36:V36)</f>
        <v>0</v>
      </c>
      <c r="AC36" s="77">
        <f t="shared" si="4"/>
        <v>0</v>
      </c>
    </row>
    <row r="37" spans="1:29" ht="39.950000000000003" customHeight="1" thickBot="1">
      <c r="A37" s="228">
        <v>41</v>
      </c>
      <c r="B37" s="229"/>
      <c r="C37" s="232"/>
      <c r="D37" s="231">
        <v>13.5</v>
      </c>
      <c r="E37" s="231">
        <v>14</v>
      </c>
      <c r="F37" s="231">
        <v>14.5</v>
      </c>
      <c r="G37" s="232"/>
      <c r="H37" s="232"/>
      <c r="I37" s="232"/>
      <c r="J37" s="232"/>
      <c r="K37" s="249">
        <v>21</v>
      </c>
      <c r="L37" s="37"/>
      <c r="M37" s="133">
        <v>40</v>
      </c>
      <c r="N37" s="317"/>
      <c r="O37" s="318"/>
      <c r="P37" s="319"/>
      <c r="Q37" s="319"/>
      <c r="R37" s="319"/>
      <c r="S37" s="318"/>
      <c r="T37" s="318"/>
      <c r="U37" s="318"/>
      <c r="V37" s="318"/>
      <c r="W37" s="249">
        <v>21</v>
      </c>
      <c r="X37" s="37"/>
      <c r="Z37" s="303">
        <v>199.99</v>
      </c>
      <c r="AA37" s="260">
        <v>399.99</v>
      </c>
      <c r="AB37" s="291">
        <f>SUM(N37:V37)</f>
        <v>0</v>
      </c>
      <c r="AC37" s="77">
        <f t="shared" si="4"/>
        <v>0</v>
      </c>
    </row>
    <row r="38" spans="1:29" ht="36" customHeight="1" thickBot="1">
      <c r="B38" s="100"/>
      <c r="C38" s="100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99"/>
      <c r="O38" s="99"/>
      <c r="P38" s="264"/>
      <c r="AB38" s="339" t="s">
        <v>11</v>
      </c>
      <c r="AC38" s="266" t="s">
        <v>240</v>
      </c>
    </row>
    <row r="39" spans="1:29" ht="36" customHeight="1" thickBot="1">
      <c r="C39" s="309"/>
      <c r="N39" s="264"/>
      <c r="O39" s="264"/>
      <c r="Y39" s="287"/>
      <c r="Z39" s="279" t="s">
        <v>214</v>
      </c>
      <c r="AA39" s="121"/>
      <c r="AB39" s="340">
        <f>SUM(AB9:AB37)</f>
        <v>0</v>
      </c>
      <c r="AC39" s="310">
        <f>SUM(AC9:AC18)+SUM(AC21:AC30)+SUM(AC34:AC37)</f>
        <v>0</v>
      </c>
    </row>
    <row r="40" spans="1:29" ht="36" customHeight="1">
      <c r="B40" s="100"/>
      <c r="AC40" s="265"/>
    </row>
    <row r="41" spans="1:29" ht="33.75" customHeight="1">
      <c r="AC41" s="265"/>
    </row>
    <row r="42" spans="1:29" ht="33.75" customHeight="1">
      <c r="AC42" s="265"/>
    </row>
    <row r="43" spans="1:29" ht="33.75" customHeight="1">
      <c r="AC43" s="265"/>
    </row>
    <row r="44" spans="1:29" ht="33.75" customHeight="1"/>
    <row r="45" spans="1:29" ht="33.75" customHeight="1"/>
    <row r="46" spans="1:29" ht="33.75" customHeight="1"/>
    <row r="47" spans="1:29" ht="33.75" customHeight="1"/>
    <row r="48" spans="1:29" ht="33.75" customHeight="1"/>
  </sheetData>
  <mergeCells count="7">
    <mergeCell ref="A7:J7"/>
    <mergeCell ref="M7:V7"/>
    <mergeCell ref="D2:L3"/>
    <mergeCell ref="D4:L4"/>
    <mergeCell ref="N4:O4"/>
    <mergeCell ref="Q4:W4"/>
    <mergeCell ref="D5:G5"/>
  </mergeCells>
  <pageMargins left="0.25" right="0.25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Available COUNTRY BOOTS</vt:lpstr>
      <vt:lpstr>Breeches</vt:lpstr>
      <vt:lpstr>COATS</vt:lpstr>
      <vt:lpstr>SHIRTS &amp; TOPS</vt:lpstr>
      <vt:lpstr>ACCESSORIES</vt:lpstr>
      <vt:lpstr>CHAPS</vt:lpstr>
      <vt:lpstr>DONATELLO FIELD</vt:lpstr>
      <vt:lpstr>DONATELLO DRESS</vt:lpstr>
      <vt:lpstr>MEDICI FIELD</vt:lpstr>
      <vt:lpstr>MEDICI DRESS</vt:lpstr>
      <vt:lpstr>VASARI 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Guest</dc:creator>
  <cp:lastModifiedBy>Aidan Keogh</cp:lastModifiedBy>
  <cp:lastPrinted>2020-03-20T10:30:30Z</cp:lastPrinted>
  <dcterms:created xsi:type="dcterms:W3CDTF">2020-01-25T21:55:29Z</dcterms:created>
  <dcterms:modified xsi:type="dcterms:W3CDTF">2020-06-22T12:35:16Z</dcterms:modified>
</cp:coreProperties>
</file>